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F-D26L2\Documents\respaldo carla 09 febrero 2021\TRANSPARENCIA FISCAL\2022\ADQUISICIONES\"/>
    </mc:Choice>
  </mc:AlternateContent>
  <bookViews>
    <workbookView xWindow="0" yWindow="0" windowWidth="28800" windowHeight="11835"/>
  </bookViews>
  <sheets>
    <sheet name="Hoja1" sheetId="1" r:id="rId1"/>
  </sheets>
  <definedNames>
    <definedName name="_xlnm.Print_Area" localSheetId="0">Hoja1!$A$1:$AD$240</definedName>
  </definedNames>
  <calcPr calcId="152511"/>
</workbook>
</file>

<file path=xl/calcChain.xml><?xml version="1.0" encoding="utf-8"?>
<calcChain xmlns="http://schemas.openxmlformats.org/spreadsheetml/2006/main">
  <c r="AD239" i="1" l="1"/>
  <c r="AB239" i="1"/>
  <c r="Z239" i="1"/>
  <c r="X239" i="1"/>
  <c r="V239" i="1"/>
  <c r="T239" i="1"/>
  <c r="R239" i="1"/>
  <c r="P239" i="1"/>
  <c r="N239" i="1"/>
  <c r="L239" i="1"/>
  <c r="J239" i="1"/>
  <c r="H239" i="1"/>
  <c r="F238" i="1"/>
  <c r="AD237" i="1"/>
  <c r="AB237" i="1"/>
  <c r="Z237" i="1"/>
  <c r="X237" i="1"/>
  <c r="V237" i="1"/>
  <c r="T237" i="1"/>
  <c r="R237" i="1"/>
  <c r="P237" i="1"/>
  <c r="N237" i="1"/>
  <c r="L237" i="1"/>
  <c r="J237" i="1"/>
  <c r="H237" i="1"/>
  <c r="F236" i="1"/>
  <c r="AD234" i="1"/>
  <c r="AB234" i="1"/>
  <c r="Z234" i="1"/>
  <c r="X234" i="1"/>
  <c r="V234" i="1"/>
  <c r="T234" i="1"/>
  <c r="R234" i="1"/>
  <c r="P234" i="1"/>
  <c r="N234" i="1"/>
  <c r="L234" i="1"/>
  <c r="J234" i="1"/>
  <c r="H234" i="1"/>
  <c r="F233" i="1"/>
  <c r="F232" i="1" s="1"/>
  <c r="AD231" i="1"/>
  <c r="AB231" i="1"/>
  <c r="Z231" i="1"/>
  <c r="X231" i="1"/>
  <c r="V231" i="1"/>
  <c r="T231" i="1"/>
  <c r="R231" i="1"/>
  <c r="P231" i="1"/>
  <c r="N231" i="1"/>
  <c r="L231" i="1"/>
  <c r="J231" i="1"/>
  <c r="H231" i="1"/>
  <c r="F230" i="1"/>
  <c r="C230" i="1"/>
  <c r="AD229" i="1"/>
  <c r="AB229" i="1"/>
  <c r="Z229" i="1"/>
  <c r="X229" i="1"/>
  <c r="V229" i="1"/>
  <c r="T229" i="1"/>
  <c r="R229" i="1"/>
  <c r="P229" i="1"/>
  <c r="N229" i="1"/>
  <c r="L229" i="1"/>
  <c r="J229" i="1"/>
  <c r="H229" i="1"/>
  <c r="F228" i="1"/>
  <c r="F227" i="1" s="1"/>
  <c r="C228" i="1"/>
  <c r="C226" i="1"/>
  <c r="C208" i="1" s="1"/>
  <c r="AD225" i="1"/>
  <c r="AB225" i="1"/>
  <c r="Z225" i="1"/>
  <c r="X225" i="1"/>
  <c r="V225" i="1"/>
  <c r="T225" i="1"/>
  <c r="R225" i="1"/>
  <c r="P225" i="1"/>
  <c r="N225" i="1"/>
  <c r="L225" i="1"/>
  <c r="J225" i="1"/>
  <c r="H225" i="1"/>
  <c r="F224" i="1"/>
  <c r="F223" i="1" s="1"/>
  <c r="C223" i="1"/>
  <c r="AD222" i="1"/>
  <c r="AB222" i="1"/>
  <c r="Z222" i="1"/>
  <c r="X222" i="1"/>
  <c r="V222" i="1"/>
  <c r="T222" i="1"/>
  <c r="R222" i="1"/>
  <c r="P222" i="1"/>
  <c r="N222" i="1"/>
  <c r="L222" i="1"/>
  <c r="J222" i="1"/>
  <c r="H222" i="1"/>
  <c r="F221" i="1"/>
  <c r="F220" i="1" s="1"/>
  <c r="C220" i="1"/>
  <c r="AD219" i="1"/>
  <c r="AB219" i="1"/>
  <c r="Z219" i="1"/>
  <c r="X219" i="1"/>
  <c r="V219" i="1"/>
  <c r="T219" i="1"/>
  <c r="R219" i="1"/>
  <c r="P219" i="1"/>
  <c r="N219" i="1"/>
  <c r="L219" i="1"/>
  <c r="J219" i="1"/>
  <c r="H219" i="1"/>
  <c r="F218" i="1"/>
  <c r="AD217" i="1"/>
  <c r="AB217" i="1"/>
  <c r="Z217" i="1"/>
  <c r="X217" i="1"/>
  <c r="V217" i="1"/>
  <c r="T217" i="1"/>
  <c r="R217" i="1"/>
  <c r="P217" i="1"/>
  <c r="N217" i="1"/>
  <c r="L217" i="1"/>
  <c r="J217" i="1"/>
  <c r="H217" i="1"/>
  <c r="F216" i="1"/>
  <c r="AD215" i="1"/>
  <c r="AB215" i="1"/>
  <c r="Z215" i="1"/>
  <c r="X215" i="1"/>
  <c r="V215" i="1"/>
  <c r="T215" i="1"/>
  <c r="R215" i="1"/>
  <c r="P215" i="1"/>
  <c r="N215" i="1"/>
  <c r="L215" i="1"/>
  <c r="J215" i="1"/>
  <c r="H215" i="1"/>
  <c r="F214" i="1"/>
  <c r="AD213" i="1"/>
  <c r="AB213" i="1"/>
  <c r="Z213" i="1"/>
  <c r="X213" i="1"/>
  <c r="V213" i="1"/>
  <c r="T213" i="1"/>
  <c r="R213" i="1"/>
  <c r="P213" i="1"/>
  <c r="N213" i="1"/>
  <c r="L213" i="1"/>
  <c r="J213" i="1"/>
  <c r="H213" i="1"/>
  <c r="F212" i="1"/>
  <c r="C211" i="1"/>
  <c r="AD210" i="1"/>
  <c r="AB210" i="1"/>
  <c r="Z210" i="1"/>
  <c r="X210" i="1"/>
  <c r="V210" i="1"/>
  <c r="T210" i="1"/>
  <c r="R210" i="1"/>
  <c r="P210" i="1"/>
  <c r="N210" i="1"/>
  <c r="L210" i="1"/>
  <c r="J210" i="1"/>
  <c r="H210" i="1"/>
  <c r="F209" i="1"/>
  <c r="F208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6" i="1"/>
  <c r="C206" i="1"/>
  <c r="AD205" i="1"/>
  <c r="AB205" i="1"/>
  <c r="Z205" i="1"/>
  <c r="X205" i="1"/>
  <c r="V205" i="1"/>
  <c r="T205" i="1"/>
  <c r="R205" i="1"/>
  <c r="P205" i="1"/>
  <c r="N205" i="1"/>
  <c r="L205" i="1"/>
  <c r="J205" i="1"/>
  <c r="H205" i="1"/>
  <c r="F204" i="1"/>
  <c r="C204" i="1"/>
  <c r="AD203" i="1"/>
  <c r="AB203" i="1"/>
  <c r="Z203" i="1"/>
  <c r="X203" i="1"/>
  <c r="V203" i="1"/>
  <c r="T203" i="1"/>
  <c r="R203" i="1"/>
  <c r="P203" i="1"/>
  <c r="N203" i="1"/>
  <c r="L203" i="1"/>
  <c r="J203" i="1"/>
  <c r="H203" i="1"/>
  <c r="F202" i="1"/>
  <c r="AD201" i="1"/>
  <c r="AB201" i="1"/>
  <c r="Z201" i="1"/>
  <c r="X201" i="1"/>
  <c r="V201" i="1"/>
  <c r="T201" i="1"/>
  <c r="R201" i="1"/>
  <c r="P201" i="1"/>
  <c r="N201" i="1"/>
  <c r="L201" i="1"/>
  <c r="J201" i="1"/>
  <c r="H201" i="1"/>
  <c r="F200" i="1"/>
  <c r="C200" i="1"/>
  <c r="AD199" i="1"/>
  <c r="AB199" i="1"/>
  <c r="Z199" i="1"/>
  <c r="X199" i="1"/>
  <c r="V199" i="1"/>
  <c r="T199" i="1"/>
  <c r="R199" i="1"/>
  <c r="P199" i="1"/>
  <c r="N199" i="1"/>
  <c r="L199" i="1"/>
  <c r="J199" i="1"/>
  <c r="H199" i="1"/>
  <c r="F198" i="1"/>
  <c r="C198" i="1"/>
  <c r="C195" i="1" s="1"/>
  <c r="AD197" i="1"/>
  <c r="AB197" i="1"/>
  <c r="Z197" i="1"/>
  <c r="X197" i="1"/>
  <c r="V197" i="1"/>
  <c r="T197" i="1"/>
  <c r="R197" i="1"/>
  <c r="P197" i="1"/>
  <c r="N197" i="1"/>
  <c r="L197" i="1"/>
  <c r="J197" i="1"/>
  <c r="H197" i="1"/>
  <c r="F196" i="1"/>
  <c r="F195" i="1"/>
  <c r="AD194" i="1"/>
  <c r="AB194" i="1"/>
  <c r="Z194" i="1"/>
  <c r="X194" i="1"/>
  <c r="V194" i="1"/>
  <c r="T194" i="1"/>
  <c r="R194" i="1"/>
  <c r="P194" i="1"/>
  <c r="N194" i="1"/>
  <c r="L194" i="1"/>
  <c r="J194" i="1"/>
  <c r="H194" i="1"/>
  <c r="F193" i="1"/>
  <c r="F192" i="1" s="1"/>
  <c r="C193" i="1"/>
  <c r="AD191" i="1"/>
  <c r="AB191" i="1"/>
  <c r="Z191" i="1"/>
  <c r="X191" i="1"/>
  <c r="V191" i="1"/>
  <c r="T191" i="1"/>
  <c r="R191" i="1"/>
  <c r="P191" i="1"/>
  <c r="N191" i="1"/>
  <c r="L191" i="1"/>
  <c r="J191" i="1"/>
  <c r="H191" i="1"/>
  <c r="AD190" i="1"/>
  <c r="AB190" i="1"/>
  <c r="Z190" i="1"/>
  <c r="X190" i="1"/>
  <c r="V190" i="1"/>
  <c r="T190" i="1"/>
  <c r="R190" i="1"/>
  <c r="P190" i="1"/>
  <c r="N190" i="1"/>
  <c r="L190" i="1"/>
  <c r="J190" i="1"/>
  <c r="H190" i="1"/>
  <c r="F189" i="1"/>
  <c r="F188" i="1" s="1"/>
  <c r="C189" i="1"/>
  <c r="AD187" i="1"/>
  <c r="AB187" i="1"/>
  <c r="Z187" i="1"/>
  <c r="X187" i="1"/>
  <c r="V187" i="1"/>
  <c r="T187" i="1"/>
  <c r="R187" i="1"/>
  <c r="P187" i="1"/>
  <c r="N187" i="1"/>
  <c r="L187" i="1"/>
  <c r="J187" i="1"/>
  <c r="H187" i="1"/>
  <c r="AD186" i="1"/>
  <c r="AB186" i="1"/>
  <c r="Z186" i="1"/>
  <c r="X186" i="1"/>
  <c r="V186" i="1"/>
  <c r="T186" i="1"/>
  <c r="R186" i="1"/>
  <c r="P186" i="1"/>
  <c r="N186" i="1"/>
  <c r="L186" i="1"/>
  <c r="J186" i="1"/>
  <c r="H186" i="1"/>
  <c r="F186" i="1"/>
  <c r="F185" i="1" s="1"/>
  <c r="AD184" i="1"/>
  <c r="AB184" i="1"/>
  <c r="Z184" i="1"/>
  <c r="X184" i="1"/>
  <c r="V184" i="1"/>
  <c r="T184" i="1"/>
  <c r="R184" i="1"/>
  <c r="P184" i="1"/>
  <c r="N184" i="1"/>
  <c r="L184" i="1"/>
  <c r="J184" i="1"/>
  <c r="H184" i="1"/>
  <c r="F183" i="1"/>
  <c r="C183" i="1"/>
  <c r="AD182" i="1"/>
  <c r="AB182" i="1"/>
  <c r="Z182" i="1"/>
  <c r="X182" i="1"/>
  <c r="V182" i="1"/>
  <c r="T182" i="1"/>
  <c r="R182" i="1"/>
  <c r="P182" i="1"/>
  <c r="N182" i="1"/>
  <c r="L182" i="1"/>
  <c r="J182" i="1"/>
  <c r="H182" i="1"/>
  <c r="F181" i="1"/>
  <c r="C181" i="1"/>
  <c r="AD180" i="1"/>
  <c r="AB180" i="1"/>
  <c r="Z180" i="1"/>
  <c r="X180" i="1"/>
  <c r="V180" i="1"/>
  <c r="T180" i="1"/>
  <c r="R180" i="1"/>
  <c r="P180" i="1"/>
  <c r="N180" i="1"/>
  <c r="L180" i="1"/>
  <c r="J180" i="1"/>
  <c r="H180" i="1"/>
  <c r="F179" i="1"/>
  <c r="F176" i="1" s="1"/>
  <c r="AD178" i="1"/>
  <c r="AB178" i="1"/>
  <c r="Z178" i="1"/>
  <c r="X178" i="1"/>
  <c r="V178" i="1"/>
  <c r="T178" i="1"/>
  <c r="R178" i="1"/>
  <c r="P178" i="1"/>
  <c r="N178" i="1"/>
  <c r="L178" i="1"/>
  <c r="J178" i="1"/>
  <c r="H178" i="1"/>
  <c r="F177" i="1"/>
  <c r="C177" i="1"/>
  <c r="AD175" i="1"/>
  <c r="AB175" i="1"/>
  <c r="Z175" i="1"/>
  <c r="X175" i="1"/>
  <c r="V175" i="1"/>
  <c r="T175" i="1"/>
  <c r="R175" i="1"/>
  <c r="P175" i="1"/>
  <c r="N175" i="1"/>
  <c r="L175" i="1"/>
  <c r="J175" i="1"/>
  <c r="H175" i="1"/>
  <c r="F174" i="1"/>
  <c r="C174" i="1"/>
  <c r="AD173" i="1"/>
  <c r="AB173" i="1"/>
  <c r="Z173" i="1"/>
  <c r="X173" i="1"/>
  <c r="V173" i="1"/>
  <c r="T173" i="1"/>
  <c r="R173" i="1"/>
  <c r="P173" i="1"/>
  <c r="N173" i="1"/>
  <c r="L173" i="1"/>
  <c r="J173" i="1"/>
  <c r="H173" i="1"/>
  <c r="F172" i="1"/>
  <c r="C172" i="1"/>
  <c r="AD171" i="1"/>
  <c r="AB171" i="1"/>
  <c r="Z171" i="1"/>
  <c r="X171" i="1"/>
  <c r="V171" i="1"/>
  <c r="T171" i="1"/>
  <c r="R171" i="1"/>
  <c r="P171" i="1"/>
  <c r="N171" i="1"/>
  <c r="L171" i="1"/>
  <c r="J171" i="1"/>
  <c r="H171" i="1"/>
  <c r="F170" i="1"/>
  <c r="C170" i="1"/>
  <c r="AD169" i="1"/>
  <c r="AB169" i="1"/>
  <c r="Z169" i="1"/>
  <c r="X169" i="1"/>
  <c r="V169" i="1"/>
  <c r="T169" i="1"/>
  <c r="R169" i="1"/>
  <c r="P169" i="1"/>
  <c r="N169" i="1"/>
  <c r="L169" i="1"/>
  <c r="J169" i="1"/>
  <c r="H169" i="1"/>
  <c r="F168" i="1"/>
  <c r="C168" i="1"/>
  <c r="AD167" i="1"/>
  <c r="AB167" i="1"/>
  <c r="Z167" i="1"/>
  <c r="X167" i="1"/>
  <c r="V167" i="1"/>
  <c r="T167" i="1"/>
  <c r="R167" i="1"/>
  <c r="P167" i="1"/>
  <c r="N167" i="1"/>
  <c r="L167" i="1"/>
  <c r="J167" i="1"/>
  <c r="H167" i="1"/>
  <c r="F166" i="1"/>
  <c r="C166" i="1"/>
  <c r="AD165" i="1"/>
  <c r="AB165" i="1"/>
  <c r="Z165" i="1"/>
  <c r="X165" i="1"/>
  <c r="V165" i="1"/>
  <c r="T165" i="1"/>
  <c r="R165" i="1"/>
  <c r="P165" i="1"/>
  <c r="N165" i="1"/>
  <c r="L165" i="1"/>
  <c r="J165" i="1"/>
  <c r="H165" i="1"/>
  <c r="F164" i="1"/>
  <c r="F163" i="1" s="1"/>
  <c r="C164" i="1"/>
  <c r="AD161" i="1"/>
  <c r="AB161" i="1"/>
  <c r="Z161" i="1"/>
  <c r="X161" i="1"/>
  <c r="V161" i="1"/>
  <c r="T161" i="1"/>
  <c r="R161" i="1"/>
  <c r="P161" i="1"/>
  <c r="N161" i="1"/>
  <c r="L161" i="1"/>
  <c r="J161" i="1"/>
  <c r="H161" i="1"/>
  <c r="AD160" i="1"/>
  <c r="AB160" i="1"/>
  <c r="Z160" i="1"/>
  <c r="X160" i="1"/>
  <c r="V160" i="1"/>
  <c r="T160" i="1"/>
  <c r="R160" i="1"/>
  <c r="P160" i="1"/>
  <c r="N160" i="1"/>
  <c r="L160" i="1"/>
  <c r="J160" i="1"/>
  <c r="H160" i="1"/>
  <c r="AD159" i="1"/>
  <c r="AB159" i="1"/>
  <c r="Z159" i="1"/>
  <c r="X159" i="1"/>
  <c r="V159" i="1"/>
  <c r="T159" i="1"/>
  <c r="R159" i="1"/>
  <c r="P159" i="1"/>
  <c r="N159" i="1"/>
  <c r="L159" i="1"/>
  <c r="J159" i="1"/>
  <c r="H159" i="1"/>
  <c r="AD158" i="1"/>
  <c r="AB158" i="1"/>
  <c r="Z158" i="1"/>
  <c r="X158" i="1"/>
  <c r="V158" i="1"/>
  <c r="T158" i="1"/>
  <c r="R158" i="1"/>
  <c r="P158" i="1"/>
  <c r="N158" i="1"/>
  <c r="L158" i="1"/>
  <c r="J158" i="1"/>
  <c r="H158" i="1"/>
  <c r="F157" i="1"/>
  <c r="F151" i="1" s="1"/>
  <c r="AD156" i="1"/>
  <c r="AB156" i="1"/>
  <c r="Z156" i="1"/>
  <c r="X156" i="1"/>
  <c r="V156" i="1"/>
  <c r="T156" i="1"/>
  <c r="R156" i="1"/>
  <c r="P156" i="1"/>
  <c r="N156" i="1"/>
  <c r="L156" i="1"/>
  <c r="J156" i="1"/>
  <c r="H156" i="1"/>
  <c r="AD155" i="1"/>
  <c r="AB155" i="1"/>
  <c r="Z155" i="1"/>
  <c r="X155" i="1"/>
  <c r="V155" i="1"/>
  <c r="T155" i="1"/>
  <c r="R155" i="1"/>
  <c r="P155" i="1"/>
  <c r="N155" i="1"/>
  <c r="L155" i="1"/>
  <c r="J155" i="1"/>
  <c r="H155" i="1"/>
  <c r="F154" i="1"/>
  <c r="C154" i="1"/>
  <c r="AD153" i="1"/>
  <c r="AB153" i="1"/>
  <c r="Z153" i="1"/>
  <c r="X153" i="1"/>
  <c r="V153" i="1"/>
  <c r="T153" i="1"/>
  <c r="R153" i="1"/>
  <c r="P153" i="1"/>
  <c r="N153" i="1"/>
  <c r="L153" i="1"/>
  <c r="J153" i="1"/>
  <c r="H153" i="1"/>
  <c r="F152" i="1"/>
  <c r="C152" i="1"/>
  <c r="AD150" i="1"/>
  <c r="AB150" i="1"/>
  <c r="Z150" i="1"/>
  <c r="X150" i="1"/>
  <c r="V150" i="1"/>
  <c r="T150" i="1"/>
  <c r="R150" i="1"/>
  <c r="P150" i="1"/>
  <c r="N150" i="1"/>
  <c r="L150" i="1"/>
  <c r="J150" i="1"/>
  <c r="H150" i="1"/>
  <c r="F149" i="1"/>
  <c r="F148" i="1" s="1"/>
  <c r="C149" i="1"/>
  <c r="AD147" i="1"/>
  <c r="AB147" i="1"/>
  <c r="Z147" i="1"/>
  <c r="X147" i="1"/>
  <c r="V147" i="1"/>
  <c r="T147" i="1"/>
  <c r="R147" i="1"/>
  <c r="P147" i="1"/>
  <c r="N147" i="1"/>
  <c r="L147" i="1"/>
  <c r="J147" i="1"/>
  <c r="H147" i="1"/>
  <c r="F147" i="1"/>
  <c r="AD146" i="1"/>
  <c r="AB146" i="1"/>
  <c r="Z146" i="1"/>
  <c r="X146" i="1"/>
  <c r="V146" i="1"/>
  <c r="T146" i="1"/>
  <c r="R146" i="1"/>
  <c r="P146" i="1"/>
  <c r="N146" i="1"/>
  <c r="L146" i="1"/>
  <c r="J146" i="1"/>
  <c r="H146" i="1"/>
  <c r="F146" i="1"/>
  <c r="AD145" i="1"/>
  <c r="AB145" i="1"/>
  <c r="Z145" i="1"/>
  <c r="X145" i="1"/>
  <c r="V145" i="1"/>
  <c r="T145" i="1"/>
  <c r="R145" i="1"/>
  <c r="P145" i="1"/>
  <c r="N145" i="1"/>
  <c r="L145" i="1"/>
  <c r="J145" i="1"/>
  <c r="H145" i="1"/>
  <c r="F145" i="1"/>
  <c r="AD144" i="1"/>
  <c r="AB144" i="1"/>
  <c r="Z144" i="1"/>
  <c r="X144" i="1"/>
  <c r="V144" i="1"/>
  <c r="T144" i="1"/>
  <c r="R144" i="1"/>
  <c r="P144" i="1"/>
  <c r="N144" i="1"/>
  <c r="L144" i="1"/>
  <c r="J144" i="1"/>
  <c r="H144" i="1"/>
  <c r="F144" i="1"/>
  <c r="AD143" i="1"/>
  <c r="AB143" i="1"/>
  <c r="Z143" i="1"/>
  <c r="X143" i="1"/>
  <c r="V143" i="1"/>
  <c r="T143" i="1"/>
  <c r="R143" i="1"/>
  <c r="P143" i="1"/>
  <c r="N143" i="1"/>
  <c r="L143" i="1"/>
  <c r="J143" i="1"/>
  <c r="H143" i="1"/>
  <c r="F143" i="1"/>
  <c r="F142" i="1" s="1"/>
  <c r="F141" i="1" s="1"/>
  <c r="F140" i="1" s="1"/>
  <c r="AD139" i="1"/>
  <c r="AB139" i="1"/>
  <c r="Z139" i="1"/>
  <c r="X139" i="1"/>
  <c r="V139" i="1"/>
  <c r="T139" i="1"/>
  <c r="R139" i="1"/>
  <c r="P139" i="1"/>
  <c r="N139" i="1"/>
  <c r="L139" i="1"/>
  <c r="J139" i="1"/>
  <c r="H139" i="1"/>
  <c r="F138" i="1"/>
  <c r="C138" i="1"/>
  <c r="AD137" i="1"/>
  <c r="AB137" i="1"/>
  <c r="Z137" i="1"/>
  <c r="X137" i="1"/>
  <c r="V137" i="1"/>
  <c r="T137" i="1"/>
  <c r="R137" i="1"/>
  <c r="P137" i="1"/>
  <c r="N137" i="1"/>
  <c r="L137" i="1"/>
  <c r="J137" i="1"/>
  <c r="H137" i="1"/>
  <c r="F136" i="1"/>
  <c r="F135" i="1" s="1"/>
  <c r="C136" i="1"/>
  <c r="AD134" i="1"/>
  <c r="AB134" i="1"/>
  <c r="Z134" i="1"/>
  <c r="X134" i="1"/>
  <c r="V134" i="1"/>
  <c r="T134" i="1"/>
  <c r="R134" i="1"/>
  <c r="P134" i="1"/>
  <c r="N134" i="1"/>
  <c r="L134" i="1"/>
  <c r="J134" i="1"/>
  <c r="H134" i="1"/>
  <c r="F134" i="1"/>
  <c r="F133" i="1" s="1"/>
  <c r="C133" i="1"/>
  <c r="AD132" i="1"/>
  <c r="AB132" i="1"/>
  <c r="Z132" i="1"/>
  <c r="X132" i="1"/>
  <c r="V132" i="1"/>
  <c r="T132" i="1"/>
  <c r="R132" i="1"/>
  <c r="P132" i="1"/>
  <c r="N132" i="1"/>
  <c r="L132" i="1"/>
  <c r="J132" i="1"/>
  <c r="H132" i="1"/>
  <c r="AD131" i="1"/>
  <c r="AB131" i="1"/>
  <c r="Z131" i="1"/>
  <c r="X131" i="1"/>
  <c r="V131" i="1"/>
  <c r="T131" i="1"/>
  <c r="R131" i="1"/>
  <c r="P131" i="1"/>
  <c r="N131" i="1"/>
  <c r="L131" i="1"/>
  <c r="J131" i="1"/>
  <c r="H131" i="1"/>
  <c r="F131" i="1"/>
  <c r="AD130" i="1"/>
  <c r="AB130" i="1"/>
  <c r="Z130" i="1"/>
  <c r="X130" i="1"/>
  <c r="V130" i="1"/>
  <c r="T130" i="1"/>
  <c r="R130" i="1"/>
  <c r="P130" i="1"/>
  <c r="N130" i="1"/>
  <c r="L130" i="1"/>
  <c r="J130" i="1"/>
  <c r="H130" i="1"/>
  <c r="F130" i="1"/>
  <c r="C129" i="1"/>
  <c r="C128" i="1"/>
  <c r="AD127" i="1"/>
  <c r="AB127" i="1"/>
  <c r="Z127" i="1"/>
  <c r="X127" i="1"/>
  <c r="V127" i="1"/>
  <c r="T127" i="1"/>
  <c r="R127" i="1"/>
  <c r="P127" i="1"/>
  <c r="N127" i="1"/>
  <c r="L127" i="1"/>
  <c r="J127" i="1"/>
  <c r="H127" i="1"/>
  <c r="F127" i="1"/>
  <c r="F126" i="1" s="1"/>
  <c r="F124" i="1" s="1"/>
  <c r="AD125" i="1"/>
  <c r="AB125" i="1"/>
  <c r="Z125" i="1"/>
  <c r="X125" i="1"/>
  <c r="V125" i="1"/>
  <c r="T125" i="1"/>
  <c r="R125" i="1"/>
  <c r="P125" i="1"/>
  <c r="N125" i="1"/>
  <c r="L125" i="1"/>
  <c r="J125" i="1"/>
  <c r="H125" i="1"/>
  <c r="C124" i="1"/>
  <c r="AD123" i="1"/>
  <c r="AB123" i="1"/>
  <c r="Z123" i="1"/>
  <c r="X123" i="1"/>
  <c r="V123" i="1"/>
  <c r="T123" i="1"/>
  <c r="R123" i="1"/>
  <c r="P123" i="1"/>
  <c r="N123" i="1"/>
  <c r="L123" i="1"/>
  <c r="J123" i="1"/>
  <c r="H123" i="1"/>
  <c r="AD122" i="1"/>
  <c r="AB122" i="1"/>
  <c r="Z122" i="1"/>
  <c r="X122" i="1"/>
  <c r="V122" i="1"/>
  <c r="T122" i="1"/>
  <c r="R122" i="1"/>
  <c r="P122" i="1"/>
  <c r="N122" i="1"/>
  <c r="L122" i="1"/>
  <c r="J122" i="1"/>
  <c r="H122" i="1"/>
  <c r="F121" i="1"/>
  <c r="F120" i="1" s="1"/>
  <c r="C121" i="1"/>
  <c r="C120" i="1" s="1"/>
  <c r="AD118" i="1"/>
  <c r="AB118" i="1"/>
  <c r="Z118" i="1"/>
  <c r="X118" i="1"/>
  <c r="V118" i="1"/>
  <c r="T118" i="1"/>
  <c r="R118" i="1"/>
  <c r="P118" i="1"/>
  <c r="N118" i="1"/>
  <c r="L118" i="1"/>
  <c r="J118" i="1"/>
  <c r="H118" i="1"/>
  <c r="F118" i="1"/>
  <c r="AD117" i="1"/>
  <c r="AB117" i="1"/>
  <c r="Z117" i="1"/>
  <c r="X117" i="1"/>
  <c r="V117" i="1"/>
  <c r="T117" i="1"/>
  <c r="R117" i="1"/>
  <c r="P117" i="1"/>
  <c r="N117" i="1"/>
  <c r="L117" i="1"/>
  <c r="J117" i="1"/>
  <c r="H117" i="1"/>
  <c r="AD116" i="1"/>
  <c r="AB116" i="1"/>
  <c r="Z116" i="1"/>
  <c r="X116" i="1"/>
  <c r="V116" i="1"/>
  <c r="T116" i="1"/>
  <c r="R116" i="1"/>
  <c r="P116" i="1"/>
  <c r="N116" i="1"/>
  <c r="L116" i="1"/>
  <c r="J116" i="1"/>
  <c r="H116" i="1"/>
  <c r="F116" i="1"/>
  <c r="AD115" i="1"/>
  <c r="AB115" i="1"/>
  <c r="Z115" i="1"/>
  <c r="X115" i="1"/>
  <c r="V115" i="1"/>
  <c r="T115" i="1"/>
  <c r="R115" i="1"/>
  <c r="P115" i="1"/>
  <c r="N115" i="1"/>
  <c r="L115" i="1"/>
  <c r="J115" i="1"/>
  <c r="H115" i="1"/>
  <c r="F115" i="1"/>
  <c r="AD114" i="1"/>
  <c r="AB114" i="1"/>
  <c r="Z114" i="1"/>
  <c r="X114" i="1"/>
  <c r="V114" i="1"/>
  <c r="T114" i="1"/>
  <c r="R114" i="1"/>
  <c r="P114" i="1"/>
  <c r="N114" i="1"/>
  <c r="L114" i="1"/>
  <c r="J114" i="1"/>
  <c r="H114" i="1"/>
  <c r="F114" i="1"/>
  <c r="AD113" i="1"/>
  <c r="AB113" i="1"/>
  <c r="Z113" i="1"/>
  <c r="X113" i="1"/>
  <c r="V113" i="1"/>
  <c r="T113" i="1"/>
  <c r="R113" i="1"/>
  <c r="P113" i="1"/>
  <c r="N113" i="1"/>
  <c r="L113" i="1"/>
  <c r="J113" i="1"/>
  <c r="H113" i="1"/>
  <c r="F113" i="1"/>
  <c r="AD112" i="1"/>
  <c r="AB112" i="1"/>
  <c r="Z112" i="1"/>
  <c r="X112" i="1"/>
  <c r="V112" i="1"/>
  <c r="T112" i="1"/>
  <c r="R112" i="1"/>
  <c r="P112" i="1"/>
  <c r="N112" i="1"/>
  <c r="L112" i="1"/>
  <c r="J112" i="1"/>
  <c r="H112" i="1"/>
  <c r="F112" i="1"/>
  <c r="AD111" i="1"/>
  <c r="AB111" i="1"/>
  <c r="Z111" i="1"/>
  <c r="X111" i="1"/>
  <c r="V111" i="1"/>
  <c r="T111" i="1"/>
  <c r="R111" i="1"/>
  <c r="P111" i="1"/>
  <c r="N111" i="1"/>
  <c r="L111" i="1"/>
  <c r="J111" i="1"/>
  <c r="H111" i="1"/>
  <c r="F111" i="1"/>
  <c r="AD110" i="1"/>
  <c r="AB110" i="1"/>
  <c r="Z110" i="1"/>
  <c r="X110" i="1"/>
  <c r="V110" i="1"/>
  <c r="T110" i="1"/>
  <c r="R110" i="1"/>
  <c r="P110" i="1"/>
  <c r="N110" i="1"/>
  <c r="L110" i="1"/>
  <c r="J110" i="1"/>
  <c r="H110" i="1"/>
  <c r="F110" i="1"/>
  <c r="C109" i="1"/>
  <c r="C108" i="1" s="1"/>
  <c r="C97" i="1" s="1"/>
  <c r="AD107" i="1"/>
  <c r="AB107" i="1"/>
  <c r="Z107" i="1"/>
  <c r="X107" i="1"/>
  <c r="V107" i="1"/>
  <c r="T107" i="1"/>
  <c r="R107" i="1"/>
  <c r="P107" i="1"/>
  <c r="N107" i="1"/>
  <c r="L107" i="1"/>
  <c r="J107" i="1"/>
  <c r="H107" i="1"/>
  <c r="F106" i="1"/>
  <c r="C106" i="1"/>
  <c r="AD105" i="1"/>
  <c r="AB105" i="1"/>
  <c r="Z105" i="1"/>
  <c r="X105" i="1"/>
  <c r="V105" i="1"/>
  <c r="T105" i="1"/>
  <c r="R105" i="1"/>
  <c r="P105" i="1"/>
  <c r="N105" i="1"/>
  <c r="L105" i="1"/>
  <c r="J105" i="1"/>
  <c r="H105" i="1"/>
  <c r="F104" i="1"/>
  <c r="C104" i="1"/>
  <c r="AD103" i="1"/>
  <c r="AB103" i="1"/>
  <c r="Z103" i="1"/>
  <c r="X103" i="1"/>
  <c r="V103" i="1"/>
  <c r="T103" i="1"/>
  <c r="R103" i="1"/>
  <c r="P103" i="1"/>
  <c r="N103" i="1"/>
  <c r="L103" i="1"/>
  <c r="J103" i="1"/>
  <c r="H103" i="1"/>
  <c r="F102" i="1"/>
  <c r="C102" i="1"/>
  <c r="AD101" i="1"/>
  <c r="AB101" i="1"/>
  <c r="Z101" i="1"/>
  <c r="X101" i="1"/>
  <c r="V101" i="1"/>
  <c r="T101" i="1"/>
  <c r="R101" i="1"/>
  <c r="P101" i="1"/>
  <c r="N101" i="1"/>
  <c r="L101" i="1"/>
  <c r="J101" i="1"/>
  <c r="H101" i="1"/>
  <c r="F100" i="1"/>
  <c r="C100" i="1"/>
  <c r="AD99" i="1"/>
  <c r="AB99" i="1"/>
  <c r="Z99" i="1"/>
  <c r="X99" i="1"/>
  <c r="V99" i="1"/>
  <c r="T99" i="1"/>
  <c r="R99" i="1"/>
  <c r="P99" i="1"/>
  <c r="N99" i="1"/>
  <c r="L99" i="1"/>
  <c r="J99" i="1"/>
  <c r="H99" i="1"/>
  <c r="F98" i="1"/>
  <c r="C98" i="1"/>
  <c r="AD96" i="1"/>
  <c r="AB96" i="1"/>
  <c r="Z96" i="1"/>
  <c r="X96" i="1"/>
  <c r="V96" i="1"/>
  <c r="T96" i="1"/>
  <c r="R96" i="1"/>
  <c r="P96" i="1"/>
  <c r="N96" i="1"/>
  <c r="L96" i="1"/>
  <c r="J96" i="1"/>
  <c r="H96" i="1"/>
  <c r="F96" i="1"/>
  <c r="AD95" i="1"/>
  <c r="AB95" i="1"/>
  <c r="Z95" i="1"/>
  <c r="X95" i="1"/>
  <c r="V95" i="1"/>
  <c r="T95" i="1"/>
  <c r="R95" i="1"/>
  <c r="P95" i="1"/>
  <c r="N95" i="1"/>
  <c r="L95" i="1"/>
  <c r="J95" i="1"/>
  <c r="H95" i="1"/>
  <c r="F95" i="1"/>
  <c r="AD94" i="1"/>
  <c r="AB94" i="1"/>
  <c r="Z94" i="1"/>
  <c r="X94" i="1"/>
  <c r="V94" i="1"/>
  <c r="T94" i="1"/>
  <c r="R94" i="1"/>
  <c r="P94" i="1"/>
  <c r="N94" i="1"/>
  <c r="L94" i="1"/>
  <c r="J94" i="1"/>
  <c r="H94" i="1"/>
  <c r="F94" i="1"/>
  <c r="AD93" i="1"/>
  <c r="AB93" i="1"/>
  <c r="Z93" i="1"/>
  <c r="X93" i="1"/>
  <c r="V93" i="1"/>
  <c r="T93" i="1"/>
  <c r="R93" i="1"/>
  <c r="P93" i="1"/>
  <c r="N93" i="1"/>
  <c r="L93" i="1"/>
  <c r="J93" i="1"/>
  <c r="H93" i="1"/>
  <c r="F93" i="1"/>
  <c r="AD92" i="1"/>
  <c r="AB92" i="1"/>
  <c r="Z92" i="1"/>
  <c r="X92" i="1"/>
  <c r="V92" i="1"/>
  <c r="T92" i="1"/>
  <c r="R92" i="1"/>
  <c r="P92" i="1"/>
  <c r="N92" i="1"/>
  <c r="L92" i="1"/>
  <c r="J92" i="1"/>
  <c r="H92" i="1"/>
  <c r="F92" i="1"/>
  <c r="AD91" i="1"/>
  <c r="AB91" i="1"/>
  <c r="Z91" i="1"/>
  <c r="X91" i="1"/>
  <c r="V91" i="1"/>
  <c r="T91" i="1"/>
  <c r="R91" i="1"/>
  <c r="P91" i="1"/>
  <c r="N91" i="1"/>
  <c r="L91" i="1"/>
  <c r="J91" i="1"/>
  <c r="H91" i="1"/>
  <c r="F91" i="1"/>
  <c r="AD90" i="1"/>
  <c r="AB90" i="1"/>
  <c r="Z90" i="1"/>
  <c r="X90" i="1"/>
  <c r="V90" i="1"/>
  <c r="T90" i="1"/>
  <c r="R90" i="1"/>
  <c r="P90" i="1"/>
  <c r="N90" i="1"/>
  <c r="L90" i="1"/>
  <c r="J90" i="1"/>
  <c r="H90" i="1"/>
  <c r="F90" i="1"/>
  <c r="AD89" i="1"/>
  <c r="AB89" i="1"/>
  <c r="Z89" i="1"/>
  <c r="X89" i="1"/>
  <c r="V89" i="1"/>
  <c r="T89" i="1"/>
  <c r="R89" i="1"/>
  <c r="P89" i="1"/>
  <c r="N89" i="1"/>
  <c r="L89" i="1"/>
  <c r="J89" i="1"/>
  <c r="H89" i="1"/>
  <c r="F89" i="1"/>
  <c r="AD88" i="1"/>
  <c r="AB88" i="1"/>
  <c r="Z88" i="1"/>
  <c r="X88" i="1"/>
  <c r="V88" i="1"/>
  <c r="T88" i="1"/>
  <c r="R88" i="1"/>
  <c r="P88" i="1"/>
  <c r="N88" i="1"/>
  <c r="L88" i="1"/>
  <c r="J88" i="1"/>
  <c r="H88" i="1"/>
  <c r="F88" i="1"/>
  <c r="AD87" i="1"/>
  <c r="AB87" i="1"/>
  <c r="Z87" i="1"/>
  <c r="X87" i="1"/>
  <c r="V87" i="1"/>
  <c r="T87" i="1"/>
  <c r="R87" i="1"/>
  <c r="P87" i="1"/>
  <c r="N87" i="1"/>
  <c r="L87" i="1"/>
  <c r="J87" i="1"/>
  <c r="H87" i="1"/>
  <c r="F87" i="1"/>
  <c r="AD86" i="1"/>
  <c r="AB86" i="1"/>
  <c r="Z86" i="1"/>
  <c r="X86" i="1"/>
  <c r="V86" i="1"/>
  <c r="T86" i="1"/>
  <c r="R86" i="1"/>
  <c r="P86" i="1"/>
  <c r="N86" i="1"/>
  <c r="L86" i="1"/>
  <c r="J86" i="1"/>
  <c r="H86" i="1"/>
  <c r="F86" i="1"/>
  <c r="F85" i="1"/>
  <c r="F84" i="1" s="1"/>
  <c r="C85" i="1"/>
  <c r="C84" i="1" s="1"/>
  <c r="AD83" i="1"/>
  <c r="AB83" i="1"/>
  <c r="Z83" i="1"/>
  <c r="X83" i="1"/>
  <c r="V83" i="1"/>
  <c r="T83" i="1"/>
  <c r="R83" i="1"/>
  <c r="P83" i="1"/>
  <c r="N83" i="1"/>
  <c r="L83" i="1"/>
  <c r="J83" i="1"/>
  <c r="H83" i="1"/>
  <c r="F83" i="1"/>
  <c r="F82" i="1" s="1"/>
  <c r="C82" i="1"/>
  <c r="C81" i="1" s="1"/>
  <c r="AD80" i="1"/>
  <c r="AB80" i="1"/>
  <c r="Z80" i="1"/>
  <c r="X80" i="1"/>
  <c r="V80" i="1"/>
  <c r="T80" i="1"/>
  <c r="R80" i="1"/>
  <c r="P80" i="1"/>
  <c r="N80" i="1"/>
  <c r="L80" i="1"/>
  <c r="J80" i="1"/>
  <c r="H80" i="1"/>
  <c r="F80" i="1"/>
  <c r="AD79" i="1"/>
  <c r="AB79" i="1"/>
  <c r="Z79" i="1"/>
  <c r="X79" i="1"/>
  <c r="V79" i="1"/>
  <c r="T79" i="1"/>
  <c r="R79" i="1"/>
  <c r="P79" i="1"/>
  <c r="N79" i="1"/>
  <c r="L79" i="1"/>
  <c r="J79" i="1"/>
  <c r="H79" i="1"/>
  <c r="F79" i="1"/>
  <c r="F78" i="1" s="1"/>
  <c r="C78" i="1"/>
  <c r="AD77" i="1"/>
  <c r="AB77" i="1"/>
  <c r="Z77" i="1"/>
  <c r="X77" i="1"/>
  <c r="V77" i="1"/>
  <c r="T77" i="1"/>
  <c r="R77" i="1"/>
  <c r="P77" i="1"/>
  <c r="N77" i="1"/>
  <c r="L77" i="1"/>
  <c r="J77" i="1"/>
  <c r="H77" i="1"/>
  <c r="F77" i="1"/>
  <c r="AD76" i="1"/>
  <c r="AB76" i="1"/>
  <c r="Z76" i="1"/>
  <c r="X76" i="1"/>
  <c r="V76" i="1"/>
  <c r="T76" i="1"/>
  <c r="R76" i="1"/>
  <c r="P76" i="1"/>
  <c r="N76" i="1"/>
  <c r="L76" i="1"/>
  <c r="J76" i="1"/>
  <c r="H76" i="1"/>
  <c r="F75" i="1"/>
  <c r="C75" i="1"/>
  <c r="AD74" i="1"/>
  <c r="AB74" i="1"/>
  <c r="Z74" i="1"/>
  <c r="X74" i="1"/>
  <c r="V74" i="1"/>
  <c r="T74" i="1"/>
  <c r="R74" i="1"/>
  <c r="P74" i="1"/>
  <c r="N74" i="1"/>
  <c r="L74" i="1"/>
  <c r="J74" i="1"/>
  <c r="H74" i="1"/>
  <c r="F74" i="1"/>
  <c r="AD73" i="1"/>
  <c r="AB73" i="1"/>
  <c r="Z73" i="1"/>
  <c r="X73" i="1"/>
  <c r="V73" i="1"/>
  <c r="T73" i="1"/>
  <c r="R73" i="1"/>
  <c r="P73" i="1"/>
  <c r="N73" i="1"/>
  <c r="L73" i="1"/>
  <c r="J73" i="1"/>
  <c r="H73" i="1"/>
  <c r="F73" i="1"/>
  <c r="AD72" i="1"/>
  <c r="AB72" i="1"/>
  <c r="Z72" i="1"/>
  <c r="X72" i="1"/>
  <c r="V72" i="1"/>
  <c r="T72" i="1"/>
  <c r="R72" i="1"/>
  <c r="P72" i="1"/>
  <c r="N72" i="1"/>
  <c r="L72" i="1"/>
  <c r="J72" i="1"/>
  <c r="H72" i="1"/>
  <c r="F72" i="1"/>
  <c r="AD71" i="1"/>
  <c r="AB71" i="1"/>
  <c r="Z71" i="1"/>
  <c r="X71" i="1"/>
  <c r="V71" i="1"/>
  <c r="T71" i="1"/>
  <c r="R71" i="1"/>
  <c r="P71" i="1"/>
  <c r="N71" i="1"/>
  <c r="L71" i="1"/>
  <c r="J71" i="1"/>
  <c r="H71" i="1"/>
  <c r="F71" i="1"/>
  <c r="AD70" i="1"/>
  <c r="AB70" i="1"/>
  <c r="Z70" i="1"/>
  <c r="X70" i="1"/>
  <c r="V70" i="1"/>
  <c r="T70" i="1"/>
  <c r="R70" i="1"/>
  <c r="P70" i="1"/>
  <c r="N70" i="1"/>
  <c r="L70" i="1"/>
  <c r="J70" i="1"/>
  <c r="H70" i="1"/>
  <c r="F70" i="1"/>
  <c r="AD69" i="1"/>
  <c r="AB69" i="1"/>
  <c r="Z69" i="1"/>
  <c r="X69" i="1"/>
  <c r="V69" i="1"/>
  <c r="T69" i="1"/>
  <c r="R69" i="1"/>
  <c r="P69" i="1"/>
  <c r="N69" i="1"/>
  <c r="L69" i="1"/>
  <c r="J69" i="1"/>
  <c r="H69" i="1"/>
  <c r="F69" i="1"/>
  <c r="AD68" i="1"/>
  <c r="AB68" i="1"/>
  <c r="Z68" i="1"/>
  <c r="X68" i="1"/>
  <c r="V68" i="1"/>
  <c r="T68" i="1"/>
  <c r="R68" i="1"/>
  <c r="P68" i="1"/>
  <c r="N68" i="1"/>
  <c r="L68" i="1"/>
  <c r="J68" i="1"/>
  <c r="H68" i="1"/>
  <c r="F68" i="1"/>
  <c r="AD67" i="1"/>
  <c r="AB67" i="1"/>
  <c r="Z67" i="1"/>
  <c r="X67" i="1"/>
  <c r="V67" i="1"/>
  <c r="T67" i="1"/>
  <c r="R67" i="1"/>
  <c r="P67" i="1"/>
  <c r="N67" i="1"/>
  <c r="L67" i="1"/>
  <c r="J67" i="1"/>
  <c r="H67" i="1"/>
  <c r="F67" i="1"/>
  <c r="AD66" i="1"/>
  <c r="AB66" i="1"/>
  <c r="Z66" i="1"/>
  <c r="X66" i="1"/>
  <c r="V66" i="1"/>
  <c r="T66" i="1"/>
  <c r="R66" i="1"/>
  <c r="P66" i="1"/>
  <c r="N66" i="1"/>
  <c r="L66" i="1"/>
  <c r="J66" i="1"/>
  <c r="H66" i="1"/>
  <c r="F66" i="1"/>
  <c r="AD65" i="1"/>
  <c r="AB65" i="1"/>
  <c r="Z65" i="1"/>
  <c r="X65" i="1"/>
  <c r="V65" i="1"/>
  <c r="T65" i="1"/>
  <c r="R65" i="1"/>
  <c r="P65" i="1"/>
  <c r="N65" i="1"/>
  <c r="L65" i="1"/>
  <c r="J65" i="1"/>
  <c r="H65" i="1"/>
  <c r="F65" i="1"/>
  <c r="AD64" i="1"/>
  <c r="AB64" i="1"/>
  <c r="Z64" i="1"/>
  <c r="X64" i="1"/>
  <c r="V64" i="1"/>
  <c r="T64" i="1"/>
  <c r="R64" i="1"/>
  <c r="P64" i="1"/>
  <c r="N64" i="1"/>
  <c r="L64" i="1"/>
  <c r="J64" i="1"/>
  <c r="H64" i="1"/>
  <c r="F64" i="1"/>
  <c r="AD63" i="1"/>
  <c r="AB63" i="1"/>
  <c r="Z63" i="1"/>
  <c r="X63" i="1"/>
  <c r="V63" i="1"/>
  <c r="T63" i="1"/>
  <c r="R63" i="1"/>
  <c r="P63" i="1"/>
  <c r="N63" i="1"/>
  <c r="L63" i="1"/>
  <c r="J63" i="1"/>
  <c r="H63" i="1"/>
  <c r="F63" i="1"/>
  <c r="AD62" i="1"/>
  <c r="AB62" i="1"/>
  <c r="Z62" i="1"/>
  <c r="X62" i="1"/>
  <c r="V62" i="1"/>
  <c r="T62" i="1"/>
  <c r="R62" i="1"/>
  <c r="P62" i="1"/>
  <c r="N62" i="1"/>
  <c r="L62" i="1"/>
  <c r="J62" i="1"/>
  <c r="H62" i="1"/>
  <c r="F62" i="1"/>
  <c r="AD61" i="1"/>
  <c r="AB61" i="1"/>
  <c r="Z61" i="1"/>
  <c r="X61" i="1"/>
  <c r="V61" i="1"/>
  <c r="T61" i="1"/>
  <c r="R61" i="1"/>
  <c r="P61" i="1"/>
  <c r="N61" i="1"/>
  <c r="L61" i="1"/>
  <c r="J61" i="1"/>
  <c r="H61" i="1"/>
  <c r="C60" i="1"/>
  <c r="AD58" i="1"/>
  <c r="AB58" i="1"/>
  <c r="Z58" i="1"/>
  <c r="X58" i="1"/>
  <c r="V58" i="1"/>
  <c r="T58" i="1"/>
  <c r="R58" i="1"/>
  <c r="P58" i="1"/>
  <c r="N58" i="1"/>
  <c r="L58" i="1"/>
  <c r="J58" i="1"/>
  <c r="H58" i="1"/>
  <c r="F58" i="1"/>
  <c r="AD57" i="1"/>
  <c r="AB57" i="1"/>
  <c r="Z57" i="1"/>
  <c r="X57" i="1"/>
  <c r="V57" i="1"/>
  <c r="T57" i="1"/>
  <c r="R57" i="1"/>
  <c r="P57" i="1"/>
  <c r="N57" i="1"/>
  <c r="L57" i="1"/>
  <c r="J57" i="1"/>
  <c r="H57" i="1"/>
  <c r="F57" i="1"/>
  <c r="AD56" i="1"/>
  <c r="AB56" i="1"/>
  <c r="Z56" i="1"/>
  <c r="X56" i="1"/>
  <c r="V56" i="1"/>
  <c r="T56" i="1"/>
  <c r="R56" i="1"/>
  <c r="P56" i="1"/>
  <c r="N56" i="1"/>
  <c r="L56" i="1"/>
  <c r="J56" i="1"/>
  <c r="H56" i="1"/>
  <c r="F56" i="1"/>
  <c r="AD55" i="1"/>
  <c r="AB55" i="1"/>
  <c r="Z55" i="1"/>
  <c r="X55" i="1"/>
  <c r="V55" i="1"/>
  <c r="T55" i="1"/>
  <c r="R55" i="1"/>
  <c r="P55" i="1"/>
  <c r="N55" i="1"/>
  <c r="L55" i="1"/>
  <c r="J55" i="1"/>
  <c r="H55" i="1"/>
  <c r="F55" i="1"/>
  <c r="AD54" i="1"/>
  <c r="AB54" i="1"/>
  <c r="Z54" i="1"/>
  <c r="X54" i="1"/>
  <c r="V54" i="1"/>
  <c r="T54" i="1"/>
  <c r="R54" i="1"/>
  <c r="P54" i="1"/>
  <c r="N54" i="1"/>
  <c r="L54" i="1"/>
  <c r="J54" i="1"/>
  <c r="H54" i="1"/>
  <c r="F54" i="1"/>
  <c r="AD53" i="1"/>
  <c r="AB53" i="1"/>
  <c r="Z53" i="1"/>
  <c r="X53" i="1"/>
  <c r="V53" i="1"/>
  <c r="T53" i="1"/>
  <c r="R53" i="1"/>
  <c r="P53" i="1"/>
  <c r="N53" i="1"/>
  <c r="L53" i="1"/>
  <c r="J53" i="1"/>
  <c r="H53" i="1"/>
  <c r="F53" i="1"/>
  <c r="AD52" i="1"/>
  <c r="AB52" i="1"/>
  <c r="Z52" i="1"/>
  <c r="X52" i="1"/>
  <c r="V52" i="1"/>
  <c r="T52" i="1"/>
  <c r="R52" i="1"/>
  <c r="P52" i="1"/>
  <c r="N52" i="1"/>
  <c r="L52" i="1"/>
  <c r="J52" i="1"/>
  <c r="H52" i="1"/>
  <c r="F52" i="1"/>
  <c r="AD51" i="1"/>
  <c r="AB51" i="1"/>
  <c r="Z51" i="1"/>
  <c r="X51" i="1"/>
  <c r="V51" i="1"/>
  <c r="T51" i="1"/>
  <c r="R51" i="1"/>
  <c r="P51" i="1"/>
  <c r="N51" i="1"/>
  <c r="L51" i="1"/>
  <c r="J51" i="1"/>
  <c r="H51" i="1"/>
  <c r="F51" i="1"/>
  <c r="AD50" i="1"/>
  <c r="AB50" i="1"/>
  <c r="Z50" i="1"/>
  <c r="X50" i="1"/>
  <c r="V50" i="1"/>
  <c r="T50" i="1"/>
  <c r="R50" i="1"/>
  <c r="P50" i="1"/>
  <c r="N50" i="1"/>
  <c r="L50" i="1"/>
  <c r="J50" i="1"/>
  <c r="H50" i="1"/>
  <c r="F50" i="1"/>
  <c r="F49" i="1"/>
  <c r="F48" i="1" s="1"/>
  <c r="C49" i="1"/>
  <c r="C48" i="1" s="1"/>
  <c r="AD47" i="1"/>
  <c r="AB47" i="1"/>
  <c r="Z47" i="1"/>
  <c r="X47" i="1"/>
  <c r="V47" i="1"/>
  <c r="T47" i="1"/>
  <c r="R47" i="1"/>
  <c r="P47" i="1"/>
  <c r="N47" i="1"/>
  <c r="L47" i="1"/>
  <c r="J47" i="1"/>
  <c r="H47" i="1"/>
  <c r="F47" i="1"/>
  <c r="F46" i="1" s="1"/>
  <c r="C46" i="1"/>
  <c r="AD45" i="1"/>
  <c r="AB45" i="1"/>
  <c r="Z45" i="1"/>
  <c r="X45" i="1"/>
  <c r="V45" i="1"/>
  <c r="T45" i="1"/>
  <c r="R45" i="1"/>
  <c r="P45" i="1"/>
  <c r="N45" i="1"/>
  <c r="L45" i="1"/>
  <c r="J45" i="1"/>
  <c r="H45" i="1"/>
  <c r="F45" i="1"/>
  <c r="AD44" i="1"/>
  <c r="AB44" i="1"/>
  <c r="Z44" i="1"/>
  <c r="X44" i="1"/>
  <c r="V44" i="1"/>
  <c r="T44" i="1"/>
  <c r="R44" i="1"/>
  <c r="P44" i="1"/>
  <c r="N44" i="1"/>
  <c r="L44" i="1"/>
  <c r="J44" i="1"/>
  <c r="H44" i="1"/>
  <c r="F44" i="1"/>
  <c r="AD43" i="1"/>
  <c r="AB43" i="1"/>
  <c r="Z43" i="1"/>
  <c r="X43" i="1"/>
  <c r="V43" i="1"/>
  <c r="T43" i="1"/>
  <c r="R43" i="1"/>
  <c r="P43" i="1"/>
  <c r="N43" i="1"/>
  <c r="L43" i="1"/>
  <c r="J43" i="1"/>
  <c r="H43" i="1"/>
  <c r="F43" i="1"/>
  <c r="AD42" i="1"/>
  <c r="AB42" i="1"/>
  <c r="Z42" i="1"/>
  <c r="X42" i="1"/>
  <c r="V42" i="1"/>
  <c r="T42" i="1"/>
  <c r="R42" i="1"/>
  <c r="P42" i="1"/>
  <c r="N42" i="1"/>
  <c r="L42" i="1"/>
  <c r="J42" i="1"/>
  <c r="H42" i="1"/>
  <c r="F42" i="1"/>
  <c r="C41" i="1"/>
  <c r="AD40" i="1"/>
  <c r="AB40" i="1"/>
  <c r="Z40" i="1"/>
  <c r="X40" i="1"/>
  <c r="V40" i="1"/>
  <c r="T40" i="1"/>
  <c r="R40" i="1"/>
  <c r="P40" i="1"/>
  <c r="N40" i="1"/>
  <c r="L40" i="1"/>
  <c r="J40" i="1"/>
  <c r="H40" i="1"/>
  <c r="F40" i="1"/>
  <c r="AD39" i="1"/>
  <c r="AB39" i="1"/>
  <c r="Z39" i="1"/>
  <c r="X39" i="1"/>
  <c r="V39" i="1"/>
  <c r="T39" i="1"/>
  <c r="R39" i="1"/>
  <c r="P39" i="1"/>
  <c r="N39" i="1"/>
  <c r="L39" i="1"/>
  <c r="J39" i="1"/>
  <c r="H39" i="1"/>
  <c r="F39" i="1"/>
  <c r="AD38" i="1"/>
  <c r="AB38" i="1"/>
  <c r="Z38" i="1"/>
  <c r="X38" i="1"/>
  <c r="V38" i="1"/>
  <c r="T38" i="1"/>
  <c r="R38" i="1"/>
  <c r="P38" i="1"/>
  <c r="N38" i="1"/>
  <c r="L38" i="1"/>
  <c r="J38" i="1"/>
  <c r="H38" i="1"/>
  <c r="F38" i="1"/>
  <c r="AD37" i="1"/>
  <c r="AB37" i="1"/>
  <c r="Z37" i="1"/>
  <c r="X37" i="1"/>
  <c r="V37" i="1"/>
  <c r="T37" i="1"/>
  <c r="R37" i="1"/>
  <c r="P37" i="1"/>
  <c r="N37" i="1"/>
  <c r="L37" i="1"/>
  <c r="J37" i="1"/>
  <c r="H37" i="1"/>
  <c r="F37" i="1"/>
  <c r="AD36" i="1"/>
  <c r="AB36" i="1"/>
  <c r="Z36" i="1"/>
  <c r="X36" i="1"/>
  <c r="V36" i="1"/>
  <c r="T36" i="1"/>
  <c r="R36" i="1"/>
  <c r="P36" i="1"/>
  <c r="N36" i="1"/>
  <c r="L36" i="1"/>
  <c r="J36" i="1"/>
  <c r="H36" i="1"/>
  <c r="F36" i="1"/>
  <c r="AD35" i="1"/>
  <c r="AB35" i="1"/>
  <c r="Z35" i="1"/>
  <c r="X35" i="1"/>
  <c r="V35" i="1"/>
  <c r="T35" i="1"/>
  <c r="R35" i="1"/>
  <c r="P35" i="1"/>
  <c r="N35" i="1"/>
  <c r="L35" i="1"/>
  <c r="J35" i="1"/>
  <c r="H35" i="1"/>
  <c r="F35" i="1"/>
  <c r="AD34" i="1"/>
  <c r="AB34" i="1"/>
  <c r="Z34" i="1"/>
  <c r="X34" i="1"/>
  <c r="V34" i="1"/>
  <c r="T34" i="1"/>
  <c r="R34" i="1"/>
  <c r="P34" i="1"/>
  <c r="N34" i="1"/>
  <c r="L34" i="1"/>
  <c r="J34" i="1"/>
  <c r="H34" i="1"/>
  <c r="F34" i="1"/>
  <c r="AD33" i="1"/>
  <c r="AB33" i="1"/>
  <c r="Z33" i="1"/>
  <c r="X33" i="1"/>
  <c r="V33" i="1"/>
  <c r="T33" i="1"/>
  <c r="R33" i="1"/>
  <c r="P33" i="1"/>
  <c r="N33" i="1"/>
  <c r="L33" i="1"/>
  <c r="J33" i="1"/>
  <c r="H33" i="1"/>
  <c r="F33" i="1"/>
  <c r="AD32" i="1"/>
  <c r="AB32" i="1"/>
  <c r="Z32" i="1"/>
  <c r="X32" i="1"/>
  <c r="V32" i="1"/>
  <c r="T32" i="1"/>
  <c r="R32" i="1"/>
  <c r="P32" i="1"/>
  <c r="N32" i="1"/>
  <c r="L32" i="1"/>
  <c r="J32" i="1"/>
  <c r="H32" i="1"/>
  <c r="F32" i="1"/>
  <c r="AD31" i="1"/>
  <c r="AB31" i="1"/>
  <c r="Z31" i="1"/>
  <c r="X31" i="1"/>
  <c r="V31" i="1"/>
  <c r="T31" i="1"/>
  <c r="R31" i="1"/>
  <c r="P31" i="1"/>
  <c r="N31" i="1"/>
  <c r="L31" i="1"/>
  <c r="J31" i="1"/>
  <c r="H31" i="1"/>
  <c r="F31" i="1"/>
  <c r="AD30" i="1"/>
  <c r="AB30" i="1"/>
  <c r="Z30" i="1"/>
  <c r="X30" i="1"/>
  <c r="V30" i="1"/>
  <c r="T30" i="1"/>
  <c r="R30" i="1"/>
  <c r="N30" i="1"/>
  <c r="L30" i="1"/>
  <c r="J30" i="1"/>
  <c r="H30" i="1"/>
  <c r="F30" i="1"/>
  <c r="AD29" i="1"/>
  <c r="AB29" i="1"/>
  <c r="Z29" i="1"/>
  <c r="X29" i="1"/>
  <c r="V29" i="1"/>
  <c r="T29" i="1"/>
  <c r="R29" i="1"/>
  <c r="P29" i="1"/>
  <c r="N29" i="1"/>
  <c r="L29" i="1"/>
  <c r="J29" i="1"/>
  <c r="H29" i="1"/>
  <c r="F29" i="1"/>
  <c r="AD28" i="1"/>
  <c r="AB28" i="1"/>
  <c r="Z28" i="1"/>
  <c r="X28" i="1"/>
  <c r="V28" i="1"/>
  <c r="T28" i="1"/>
  <c r="R28" i="1"/>
  <c r="P28" i="1"/>
  <c r="N28" i="1"/>
  <c r="L28" i="1"/>
  <c r="J28" i="1"/>
  <c r="H28" i="1"/>
  <c r="F28" i="1"/>
  <c r="AD27" i="1"/>
  <c r="AB27" i="1"/>
  <c r="Z27" i="1"/>
  <c r="X27" i="1"/>
  <c r="V27" i="1"/>
  <c r="T27" i="1"/>
  <c r="R27" i="1"/>
  <c r="P27" i="1"/>
  <c r="N27" i="1"/>
  <c r="L27" i="1"/>
  <c r="J27" i="1"/>
  <c r="H27" i="1"/>
  <c r="F27" i="1"/>
  <c r="AD26" i="1"/>
  <c r="AB26" i="1"/>
  <c r="Z26" i="1"/>
  <c r="X26" i="1"/>
  <c r="V26" i="1"/>
  <c r="T26" i="1"/>
  <c r="R26" i="1"/>
  <c r="P26" i="1"/>
  <c r="N26" i="1"/>
  <c r="L26" i="1"/>
  <c r="J26" i="1"/>
  <c r="H26" i="1"/>
  <c r="F26" i="1"/>
  <c r="AD25" i="1"/>
  <c r="AB25" i="1"/>
  <c r="Z25" i="1"/>
  <c r="X25" i="1"/>
  <c r="V25" i="1"/>
  <c r="T25" i="1"/>
  <c r="R25" i="1"/>
  <c r="P25" i="1"/>
  <c r="N25" i="1"/>
  <c r="L25" i="1"/>
  <c r="J25" i="1"/>
  <c r="H25" i="1"/>
  <c r="F25" i="1"/>
  <c r="AD24" i="1"/>
  <c r="AB24" i="1"/>
  <c r="Z24" i="1"/>
  <c r="X24" i="1"/>
  <c r="V24" i="1"/>
  <c r="T24" i="1"/>
  <c r="R24" i="1"/>
  <c r="P24" i="1"/>
  <c r="N24" i="1"/>
  <c r="L24" i="1"/>
  <c r="J24" i="1"/>
  <c r="H24" i="1"/>
  <c r="F24" i="1"/>
  <c r="AD23" i="1"/>
  <c r="AB23" i="1"/>
  <c r="Z23" i="1"/>
  <c r="X23" i="1"/>
  <c r="V23" i="1"/>
  <c r="T23" i="1"/>
  <c r="R23" i="1"/>
  <c r="P23" i="1"/>
  <c r="N23" i="1"/>
  <c r="L23" i="1"/>
  <c r="J23" i="1"/>
  <c r="H23" i="1"/>
  <c r="F23" i="1"/>
  <c r="AD22" i="1"/>
  <c r="AB22" i="1"/>
  <c r="Z22" i="1"/>
  <c r="X22" i="1"/>
  <c r="V22" i="1"/>
  <c r="T22" i="1"/>
  <c r="R22" i="1"/>
  <c r="P22" i="1"/>
  <c r="N22" i="1"/>
  <c r="L22" i="1"/>
  <c r="J22" i="1"/>
  <c r="H22" i="1"/>
  <c r="F22" i="1"/>
  <c r="AD21" i="1"/>
  <c r="AB21" i="1"/>
  <c r="Z21" i="1"/>
  <c r="X21" i="1"/>
  <c r="V21" i="1"/>
  <c r="T21" i="1"/>
  <c r="R21" i="1"/>
  <c r="P21" i="1"/>
  <c r="N21" i="1"/>
  <c r="L21" i="1"/>
  <c r="J21" i="1"/>
  <c r="H21" i="1"/>
  <c r="F21" i="1"/>
  <c r="AD20" i="1"/>
  <c r="AB20" i="1"/>
  <c r="Z20" i="1"/>
  <c r="X20" i="1"/>
  <c r="V20" i="1"/>
  <c r="T20" i="1"/>
  <c r="R20" i="1"/>
  <c r="P20" i="1"/>
  <c r="N20" i="1"/>
  <c r="L20" i="1"/>
  <c r="J20" i="1"/>
  <c r="H20" i="1"/>
  <c r="F20" i="1"/>
  <c r="AD19" i="1"/>
  <c r="AB19" i="1"/>
  <c r="Z19" i="1"/>
  <c r="X19" i="1"/>
  <c r="V19" i="1"/>
  <c r="T19" i="1"/>
  <c r="R19" i="1"/>
  <c r="P19" i="1"/>
  <c r="N19" i="1"/>
  <c r="L19" i="1"/>
  <c r="J19" i="1"/>
  <c r="H19" i="1"/>
  <c r="F19" i="1"/>
  <c r="AD18" i="1"/>
  <c r="AB18" i="1"/>
  <c r="Z18" i="1"/>
  <c r="X18" i="1"/>
  <c r="V18" i="1"/>
  <c r="T18" i="1"/>
  <c r="R18" i="1"/>
  <c r="P18" i="1"/>
  <c r="N18" i="1"/>
  <c r="L18" i="1"/>
  <c r="J18" i="1"/>
  <c r="H18" i="1"/>
  <c r="F18" i="1"/>
  <c r="AD17" i="1"/>
  <c r="AB17" i="1"/>
  <c r="Z17" i="1"/>
  <c r="X17" i="1"/>
  <c r="V17" i="1"/>
  <c r="T17" i="1"/>
  <c r="R17" i="1"/>
  <c r="P17" i="1"/>
  <c r="N17" i="1"/>
  <c r="L17" i="1"/>
  <c r="J17" i="1"/>
  <c r="H17" i="1"/>
  <c r="F17" i="1"/>
  <c r="AD16" i="1"/>
  <c r="AB16" i="1"/>
  <c r="Z16" i="1"/>
  <c r="X16" i="1"/>
  <c r="V16" i="1"/>
  <c r="T16" i="1"/>
  <c r="R16" i="1"/>
  <c r="P16" i="1"/>
  <c r="N16" i="1"/>
  <c r="L16" i="1"/>
  <c r="J16" i="1"/>
  <c r="H16" i="1"/>
  <c r="F16" i="1"/>
  <c r="AD15" i="1"/>
  <c r="AB15" i="1"/>
  <c r="Z15" i="1"/>
  <c r="X15" i="1"/>
  <c r="V15" i="1"/>
  <c r="T15" i="1"/>
  <c r="R15" i="1"/>
  <c r="P15" i="1"/>
  <c r="N15" i="1"/>
  <c r="L15" i="1"/>
  <c r="J15" i="1"/>
  <c r="H15" i="1"/>
  <c r="F15" i="1"/>
  <c r="AD14" i="1"/>
  <c r="AB14" i="1"/>
  <c r="Z14" i="1"/>
  <c r="X14" i="1"/>
  <c r="V14" i="1"/>
  <c r="T14" i="1"/>
  <c r="R14" i="1"/>
  <c r="P14" i="1"/>
  <c r="N14" i="1"/>
  <c r="L14" i="1"/>
  <c r="J14" i="1"/>
  <c r="H14" i="1"/>
  <c r="F14" i="1"/>
  <c r="F13" i="1" s="1"/>
  <c r="C13" i="1"/>
  <c r="C12" i="1" s="1"/>
  <c r="C11" i="1" l="1"/>
  <c r="F109" i="1"/>
  <c r="F108" i="1" s="1"/>
  <c r="F129" i="1"/>
  <c r="F128" i="1" s="1"/>
  <c r="F12" i="1"/>
  <c r="F11" i="1" s="1"/>
  <c r="F81" i="1"/>
  <c r="F41" i="1"/>
  <c r="F60" i="1"/>
  <c r="F211" i="1"/>
  <c r="F162" i="1" s="1"/>
  <c r="F235" i="1"/>
  <c r="F226" i="1"/>
  <c r="F97" i="1" l="1"/>
  <c r="F10" i="1" s="1"/>
  <c r="F240" i="1" s="1"/>
</calcChain>
</file>

<file path=xl/sharedStrings.xml><?xml version="1.0" encoding="utf-8"?>
<sst xmlns="http://schemas.openxmlformats.org/spreadsheetml/2006/main" count="488" uniqueCount="268">
  <si>
    <t>PROGRAMA ANUAL DE ADQUISICIONES 2022</t>
  </si>
  <si>
    <r>
      <t xml:space="preserve">DEPENDENCIA     </t>
    </r>
    <r>
      <rPr>
        <u/>
        <sz val="12"/>
        <rFont val="Arial"/>
        <family val="2"/>
      </rPr>
      <t>SECRETARIA DE TURISMO</t>
    </r>
  </si>
  <si>
    <t>PARTIDA</t>
  </si>
  <si>
    <t>CONCEPTO</t>
  </si>
  <si>
    <t>CANTIDAD</t>
  </si>
  <si>
    <t>UNIDADES DE MEDIDA</t>
  </si>
  <si>
    <t xml:space="preserve">PRECIO         UNITARIO </t>
  </si>
  <si>
    <t>ANUAL                   COSTO</t>
  </si>
  <si>
    <t>ENERO CANTIDAD</t>
  </si>
  <si>
    <t>ENERO                  COSTO</t>
  </si>
  <si>
    <t>FEB CANT</t>
  </si>
  <si>
    <t>FEB                         COSTO</t>
  </si>
  <si>
    <t>MARZO CANTIDAD</t>
  </si>
  <si>
    <t>MARZO                          COSTO</t>
  </si>
  <si>
    <t>ABRIL CANTIDAD</t>
  </si>
  <si>
    <t>ABRIL  COSTO</t>
  </si>
  <si>
    <t>MAYO CANT</t>
  </si>
  <si>
    <t>MAYO   COSTO</t>
  </si>
  <si>
    <t>JUNIO CANTIDAD</t>
  </si>
  <si>
    <t>JUNIO COSTO</t>
  </si>
  <si>
    <t>JULIO CANTIDAD</t>
  </si>
  <si>
    <t>JULIO COSTO</t>
  </si>
  <si>
    <t>AGOSTO CANTIDAD</t>
  </si>
  <si>
    <t>AGOSTO COSTO</t>
  </si>
  <si>
    <t>SEP.     CANTIDAD</t>
  </si>
  <si>
    <t>SEP.     COSTO</t>
  </si>
  <si>
    <t>OCT CANT</t>
  </si>
  <si>
    <t>OCT COSTO</t>
  </si>
  <si>
    <t>NOV CANTIDAD</t>
  </si>
  <si>
    <t>NOV.  COSTO</t>
  </si>
  <si>
    <t>DIC CANTIDAD</t>
  </si>
  <si>
    <t>DIC COSTO</t>
  </si>
  <si>
    <t>MATERIALES Y SUMINISTROS</t>
  </si>
  <si>
    <t>Varios</t>
  </si>
  <si>
    <t>MATERIALES DE ADMINISTRACION, EMISION DE DOCUMENTOS Y ARTICULOS OFICIALES</t>
  </si>
  <si>
    <t>Varias</t>
  </si>
  <si>
    <t>MATERIALES, UTILES Y EQUIPOS MENORES DE OFICINA</t>
  </si>
  <si>
    <t xml:space="preserve">ARTICULOS Y MATERIAL DE OFICINA </t>
  </si>
  <si>
    <t xml:space="preserve">Varios </t>
  </si>
  <si>
    <t>Grapas</t>
  </si>
  <si>
    <t>Caja</t>
  </si>
  <si>
    <t>Recopiladores</t>
  </si>
  <si>
    <t>Pieza</t>
  </si>
  <si>
    <t>Cutters</t>
  </si>
  <si>
    <t>Pegamento de todo tipo</t>
  </si>
  <si>
    <t>Paquete</t>
  </si>
  <si>
    <t>Foliadores</t>
  </si>
  <si>
    <t>Tinta para sello de goma</t>
  </si>
  <si>
    <t xml:space="preserve">plumas de todo tipo </t>
  </si>
  <si>
    <t>Lapices de todo tipo</t>
  </si>
  <si>
    <t>Separadores de archivo</t>
  </si>
  <si>
    <t>Cuenta facil</t>
  </si>
  <si>
    <t>Engrapadoras manuales</t>
  </si>
  <si>
    <t>Desengrapadora</t>
  </si>
  <si>
    <t>Tijeras escolar y domestica</t>
  </si>
  <si>
    <t>Postic</t>
  </si>
  <si>
    <t xml:space="preserve">Corrector liquido </t>
  </si>
  <si>
    <t>Marcadores</t>
  </si>
  <si>
    <t>Corrector de maquina</t>
  </si>
  <si>
    <t>Cinta Canela</t>
  </si>
  <si>
    <t>Masking tape</t>
  </si>
  <si>
    <t>Goma de borrar</t>
  </si>
  <si>
    <t>Ligas</t>
  </si>
  <si>
    <t>Bolsa</t>
  </si>
  <si>
    <t>Sobres</t>
  </si>
  <si>
    <t>Libros de registro</t>
  </si>
  <si>
    <t>Libretas de todo tipo</t>
  </si>
  <si>
    <t>Broches (clips varios tamaños)</t>
  </si>
  <si>
    <t>Perforadoras para papel</t>
  </si>
  <si>
    <t>Regla</t>
  </si>
  <si>
    <t xml:space="preserve">PRODUCTOS DE PAPEL Y HULE P/ USO EN OFICINA </t>
  </si>
  <si>
    <t>Hojas blancas</t>
  </si>
  <si>
    <t>Folder de todo tipo</t>
  </si>
  <si>
    <t>Hojas Opalina delgada</t>
  </si>
  <si>
    <t xml:space="preserve">Corrector en cinta </t>
  </si>
  <si>
    <t xml:space="preserve">PIGMENTOS O COLORANTES PARA USO EN OFICINAS </t>
  </si>
  <si>
    <t xml:space="preserve">PRODUCTOS DIVERSOS EN GENERAL </t>
  </si>
  <si>
    <t>Piezas</t>
  </si>
  <si>
    <t>MATERIALES, UTILES Y EQUIPOS MENORES DE TECNOLOGIAS DE INFORMACION Y COMUNICACIONES</t>
  </si>
  <si>
    <t xml:space="preserve">SUMINISTROS INFORMATICOS </t>
  </si>
  <si>
    <t>Aire comprimido</t>
  </si>
  <si>
    <t>Cartuchos de tinta para impresoras a color</t>
  </si>
  <si>
    <t>DVD</t>
  </si>
  <si>
    <t>Torre</t>
  </si>
  <si>
    <t>CDS</t>
  </si>
  <si>
    <t>Mouse</t>
  </si>
  <si>
    <t>Reguladores</t>
  </si>
  <si>
    <t>Teclado</t>
  </si>
  <si>
    <t>Toner para equipo de computo (impresora)</t>
  </si>
  <si>
    <t>Refacciones y accesorios para impresora</t>
  </si>
  <si>
    <t>Lote</t>
  </si>
  <si>
    <t>MATERIAL DE LIMPIEZA</t>
  </si>
  <si>
    <t xml:space="preserve">MATERIALES Y ARTICULOS DE LIMPIEZA </t>
  </si>
  <si>
    <t>Aceite Limpiador (piso)</t>
  </si>
  <si>
    <t>Acidos limpiadores</t>
  </si>
  <si>
    <t>Limpiador Liquido con Aroma</t>
  </si>
  <si>
    <t>litros</t>
  </si>
  <si>
    <t>Blanqueadores</t>
  </si>
  <si>
    <t>Bolsas para basura</t>
  </si>
  <si>
    <t>Bultos</t>
  </si>
  <si>
    <t>Botes de plastico para basura</t>
  </si>
  <si>
    <t>Detergente</t>
  </si>
  <si>
    <t>Kilos</t>
  </si>
  <si>
    <t>Escobas</t>
  </si>
  <si>
    <t>Fibras</t>
  </si>
  <si>
    <t>Recogedor</t>
  </si>
  <si>
    <t>Guantes de hule para aceo</t>
  </si>
  <si>
    <t>Pares</t>
  </si>
  <si>
    <t>Limpiador (vidrio)</t>
  </si>
  <si>
    <t>Gel antibacterial</t>
  </si>
  <si>
    <t xml:space="preserve">Cubeta </t>
  </si>
  <si>
    <t>Shampoo para manos</t>
  </si>
  <si>
    <t>Litros</t>
  </si>
  <si>
    <t>PRODUCTOS DE PAPEL PARA LIMPIEZA</t>
  </si>
  <si>
    <t>Papel para manos</t>
  </si>
  <si>
    <t>Papel sanitario</t>
  </si>
  <si>
    <t xml:space="preserve">PRODUCTOS TEXTILES PARA LIMPIEZA </t>
  </si>
  <si>
    <t>Franelas</t>
  </si>
  <si>
    <t>Metro</t>
  </si>
  <si>
    <t>Trapeador</t>
  </si>
  <si>
    <t>ALIMENTOS Y UTENSILIOS</t>
  </si>
  <si>
    <t>PRODUCTOS ALIMENTICIOS PARA PERSONAS</t>
  </si>
  <si>
    <t xml:space="preserve">PRODUCTOS DIVERSOS PARA ALIMENTACION DE PERSONAS </t>
  </si>
  <si>
    <t>Mes</t>
  </si>
  <si>
    <t>UTENSILIOS PARA EL SERVICIO DE ALIMENTACION</t>
  </si>
  <si>
    <t xml:space="preserve">ARTICULOS PARA EL SERVICIO DE ALIMENTACION </t>
  </si>
  <si>
    <t>Café en grano</t>
  </si>
  <si>
    <t>Kilo</t>
  </si>
  <si>
    <t>Sustituto de crema</t>
  </si>
  <si>
    <t>kilo</t>
  </si>
  <si>
    <t>Azucar sobre de 5g.</t>
  </si>
  <si>
    <t>Sustituto de azucar</t>
  </si>
  <si>
    <t>Galleta surtida</t>
  </si>
  <si>
    <t>Paquete 800grs</t>
  </si>
  <si>
    <t>Tenedores</t>
  </si>
  <si>
    <t>Vaso terminco</t>
  </si>
  <si>
    <t>Vasos</t>
  </si>
  <si>
    <t>Platos</t>
  </si>
  <si>
    <t>Cucharas</t>
  </si>
  <si>
    <t>Servilletas</t>
  </si>
  <si>
    <t>MATERIALES Y ARTICULOS DE CONSTRUCCION Y REPARACION.</t>
  </si>
  <si>
    <t>Mes y Pza.</t>
  </si>
  <si>
    <t xml:space="preserve">PRODUCTOS MINERALES NO METALICOS </t>
  </si>
  <si>
    <t>PRODUCTOS MINERALES PARA OCNSTRUCION Y REP.</t>
  </si>
  <si>
    <t>CEMENTO Y PRODUCTOS DE CONCRETO</t>
  </si>
  <si>
    <t>CAL, YESO Y PRODUCTOS DE YESO</t>
  </si>
  <si>
    <t xml:space="preserve">MADERA Y PRODUCTOS DE MADERA </t>
  </si>
  <si>
    <t xml:space="preserve">VIDRIO Y PRODUCTOS DE VIDRIO </t>
  </si>
  <si>
    <t xml:space="preserve">ARTICULOS Y MATERIAL DE OFICINA EN VIDRIO </t>
  </si>
  <si>
    <t>MATERIAL ELECTRICO Y ELECTRONICO</t>
  </si>
  <si>
    <t>ACCESORIOS Y MATERIAL ELECTRICO</t>
  </si>
  <si>
    <t>Apagadores</t>
  </si>
  <si>
    <t>Balastras</t>
  </si>
  <si>
    <t>Cables (para uso electrico)</t>
  </si>
  <si>
    <t>Metros</t>
  </si>
  <si>
    <t xml:space="preserve">Lampara de barra </t>
  </si>
  <si>
    <t>Contactos</t>
  </si>
  <si>
    <t>Enchufes</t>
  </si>
  <si>
    <t>Extensiones Electricas</t>
  </si>
  <si>
    <t>Focos Ahorradores Grande</t>
  </si>
  <si>
    <t>Interruptores</t>
  </si>
  <si>
    <t xml:space="preserve">MATERIAL DE FERRETERIA ELECTRICO </t>
  </si>
  <si>
    <t>ARTICULOS METALICOS PARA LA CONSTRUCCION</t>
  </si>
  <si>
    <t xml:space="preserve">MATERIAL DE FERRETERIA PARA LA COSTRUCCION </t>
  </si>
  <si>
    <t xml:space="preserve">clavos </t>
  </si>
  <si>
    <t>PRODUCTOS MINERALES PARA LA CONSTRUCCION</t>
  </si>
  <si>
    <t>MATERIALES COMPLEMENTARIOS</t>
  </si>
  <si>
    <t xml:space="preserve">ARTICULOS COMPLEMENTARIOS PARA SERVICIOS GENERALES </t>
  </si>
  <si>
    <t xml:space="preserve">PRODUCTOS DE PLASTICO, PVC Y SIMILARES PARA LA COSTRUCCION </t>
  </si>
  <si>
    <t>Tablaroca</t>
  </si>
  <si>
    <t>OTROS MATERIALES Y ARTICULOS DE CONSTRUCCION Y REPARACION</t>
  </si>
  <si>
    <t xml:space="preserve">OTROS MATERIALES DE FERRETERIA PARA CONSTRUCCION Y REPARACION </t>
  </si>
  <si>
    <t>Impermeabilizante</t>
  </si>
  <si>
    <t>Pintura</t>
  </si>
  <si>
    <t xml:space="preserve">OTROS PRODUCTOS MIN.PARA CONSTRUCCION Y REPARACION </t>
  </si>
  <si>
    <t xml:space="preserve">OTROS PRODUCTOS QUIMICOS PARA CONSTRUCCION Y REPARACION </t>
  </si>
  <si>
    <t>sellador</t>
  </si>
  <si>
    <t xml:space="preserve">Otros </t>
  </si>
  <si>
    <t>PRODUCTOS QUIMICOS, FARMACEUTICOS Y DE LABORATIO</t>
  </si>
  <si>
    <t>FERTILIZANTES, PESTICIDAS Y OTROS AGROQUIMICOS</t>
  </si>
  <si>
    <t>varios</t>
  </si>
  <si>
    <t>FIBRAS SINTETICAS,HULES, PLASTICOS Y DERIVADOS</t>
  </si>
  <si>
    <t>FRIBRAS SINTETICAS,HULES, PLASTICOS Y DERIVADOS</t>
  </si>
  <si>
    <t>COMBUSTIBLES, LUBRICANTES Y ADITIVOS</t>
  </si>
  <si>
    <t>Combustible</t>
  </si>
  <si>
    <t>Aceite lubricante</t>
  </si>
  <si>
    <t>Anticongelantes</t>
  </si>
  <si>
    <t>Liquido para Frenos</t>
  </si>
  <si>
    <t>Liquido para bateria</t>
  </si>
  <si>
    <t>VESTUARIO, BLANCOS, PRENDAS DE PROTECCION  PERSONAL Y ARTICULOS DEPORTIVOS</t>
  </si>
  <si>
    <t>VESTUARIOS Y UNIFORMES</t>
  </si>
  <si>
    <t xml:space="preserve">PRODUCTOS TEXTILES ADQUIRIDOS COMO VESTUARIO Y UNIFORMES </t>
  </si>
  <si>
    <t>HERRAMIENTAS, REFACCIONES Y ACCESORIOS MENORES</t>
  </si>
  <si>
    <t xml:space="preserve">REFACCIONES Y ACCESORIOS MENORES DE EDIFICIOS </t>
  </si>
  <si>
    <t xml:space="preserve">MATERIAL MENOR DE FERRETERIA PARA USO EN EDIFICIOS </t>
  </si>
  <si>
    <t xml:space="preserve">REFACCIONES Y ACCESORIOS MENORES DE EQUIPO DE COMPUTO Y TECNOLOGIAS DE INFORMACION </t>
  </si>
  <si>
    <t>ARTICULOS ELECTRONICOS MENORES</t>
  </si>
  <si>
    <t>REFACCIONES Y ACCESORIOS MENORES DE CARÁCTER INFORMATIVO</t>
  </si>
  <si>
    <t xml:space="preserve">REFACCIONES Y ACCESORIOS MENORES DE EQUIPO DE TRANSPORTE </t>
  </si>
  <si>
    <t xml:space="preserve">ACCESORIOS Y MATERIALES ELECTRICOS MENORES PARA EQUIPO DE TRANSPORTE </t>
  </si>
  <si>
    <t xml:space="preserve">Mes </t>
  </si>
  <si>
    <t xml:space="preserve">ARTICULOS AUTOMOTRICES MENORES </t>
  </si>
  <si>
    <t xml:space="preserve">ARTICULOS MENORES DE CARÁCTER DIVERSO PARA USO EN EQUIPO DE TRANSPORTE </t>
  </si>
  <si>
    <t xml:space="preserve">PRODUCTOS MENORES DE HULE PARA EQUIPO DE TRANSPORTE </t>
  </si>
  <si>
    <t>SERVICIOS GENERALES</t>
  </si>
  <si>
    <t>SERVICIOS BASICOS</t>
  </si>
  <si>
    <t xml:space="preserve">ENERGIA ELECTRICA </t>
  </si>
  <si>
    <t>AGUA</t>
  </si>
  <si>
    <t xml:space="preserve">AGUA </t>
  </si>
  <si>
    <t>Anual</t>
  </si>
  <si>
    <t xml:space="preserve">TELEFONIA TRADICIONAL </t>
  </si>
  <si>
    <t>TELEFONIA TRADICIONAL</t>
  </si>
  <si>
    <t>TELEFONIA CELULAR</t>
  </si>
  <si>
    <t xml:space="preserve">SERVICIOS DE ACCESO DE INTERNET, REDES Y PROCESAMIENTOS DE INFORMACION </t>
  </si>
  <si>
    <t xml:space="preserve">Anual </t>
  </si>
  <si>
    <t xml:space="preserve">SERVICIOS POSTALES Y TELEGRAFICOS </t>
  </si>
  <si>
    <t>SERVICIO POSTAL</t>
  </si>
  <si>
    <t>SERVICIOS DE ARRENDAMIENTOS</t>
  </si>
  <si>
    <t>ARRENDAMIENTO DE EDIFICIOS</t>
  </si>
  <si>
    <t xml:space="preserve">ARRENDAMIENTOS DE EDIFICIOS </t>
  </si>
  <si>
    <t>ARRENDAMIENTO DE MOBILIARIO Y EQUIPO DE ADMINISTRACION, EDUCACIONAL Y RECREATIVO</t>
  </si>
  <si>
    <t xml:space="preserve">ARRENDAMIENTO DE EQUIPO Y BIENES INFORMATICOS </t>
  </si>
  <si>
    <t xml:space="preserve">ARRENDAMIENTO DE EQUIPO DE TRANSPORTE </t>
  </si>
  <si>
    <t xml:space="preserve">ARRENDAMIENTOS DE ACTIVOS INTANGIBLES </t>
  </si>
  <si>
    <t xml:space="preserve">ARRENDAIENTOS DE ACTIVOS INTANGIBLES </t>
  </si>
  <si>
    <t>OTROS ARRENDAMIENTOS</t>
  </si>
  <si>
    <t>SERVICIOS PROFESIONALES, IENTIFICOS, TECNICOS Y OTROS SERVICIOS</t>
  </si>
  <si>
    <t>SERVICIOS DE APIOYO ADMINISTRATIVO, FOTOCOPIADO E IMPRESIÒN</t>
  </si>
  <si>
    <t>OTROS SERVICIOS COMERCIALES</t>
  </si>
  <si>
    <t>IMPRESIÒN Y ELEABORACIÒN DE MAT. INFORMATIVO DERIVADO DE LA OPE Y ADMINISTRACIÒN DE LOS ENTES PUBLICOS</t>
  </si>
  <si>
    <t>SERVICIOS FINANCIEROS, BANCARIOS Y COMERCIALES</t>
  </si>
  <si>
    <t>SEGUROS DE BIENES PATRIMONIALES</t>
  </si>
  <si>
    <t>SERVICIOS DE INSTALACIÒN, REPARACIÒN, MANTENIMIENTO Y CONSERVACIÒN</t>
  </si>
  <si>
    <t>CONSERVACION Y MANTENIMIENTO MENOR DE INMUEBLES</t>
  </si>
  <si>
    <t>MANTENIMIENTO Y CONSERVACIÒN DE INMUEBLES PARA LA PRESTACIÒN DE SERV ADMINISTRATIVOS</t>
  </si>
  <si>
    <t>EDUCACIÒNAL Y RECREATIVO</t>
  </si>
  <si>
    <t>INSTALACIÒN Y REPARACIÒN Y MANTENIMIENTO DE MOBILIARIO Y EQTIPO DE ADMINISTRACIÒN, EDUCATIVO Y RECREATIVO</t>
  </si>
  <si>
    <t>INSTALACIÒN Y REPARACIÒN Y MANTENIMIENTO DE MOBILIARIO Y EQTIPO DE COMPUTO Y TECNOLOGIAS DE LA INFORMACIÒN</t>
  </si>
  <si>
    <t>INSTALACIÒN Y REPARACIÒN Y MANTENIMIENTO DE EQUIPO DE COMPUTO Y TECNOLOGIA DE LA INFORMACIÒN</t>
  </si>
  <si>
    <t>REPARACIÒN Y MANTENIMIENTO DE  EQP. DE TRANSPORTE</t>
  </si>
  <si>
    <t>SERVICIOS DE LIMPIEZA Y MANEJO DE DESECHOS</t>
  </si>
  <si>
    <t>SERVICIOS DE LAVANDERIA, LIMPIEZA E HIGIENE</t>
  </si>
  <si>
    <t>SERVICIOS DE JARDINERIA Y FUMIGACIÒN</t>
  </si>
  <si>
    <t>SERVICIOS DE COMUNICACIÒN SOCIAL Y PUBLICIDAD</t>
  </si>
  <si>
    <t>DIFUDI+ÒN POR RADIO TELEVISIÒN Y OTROS MEDIOS DE MENSAJES SOBRE PROGRAMAS Y</t>
  </si>
  <si>
    <t>DIFUDI+ÒN POR RADIO TELEVISIÒN Y OTROS MEDIOS DE MENSAJES SOBRE PROGRAMAS Y ACTIVIDADES GUBERNAMENTALES</t>
  </si>
  <si>
    <t>SERVICIOS DE TRASLADO Y VIATICOS</t>
  </si>
  <si>
    <t>PASAJE AEREO</t>
  </si>
  <si>
    <t>PASAJES TERRESTRES</t>
  </si>
  <si>
    <t>VIATICOS EN EL PAIS</t>
  </si>
  <si>
    <t>VIATICOS EN EL EXTRANJERO</t>
  </si>
  <si>
    <t>SERVICIOS OFICIALES</t>
  </si>
  <si>
    <t>GASTOS DE ORDEN SOCIAL Y CULTURAL</t>
  </si>
  <si>
    <t>OTROS SERVICIOS GENERALES</t>
  </si>
  <si>
    <t>IMPUESTOS Y DERECHOS</t>
  </si>
  <si>
    <t>OTROS IMPUESTOS Y  DERECHOS</t>
  </si>
  <si>
    <t>BIENES MUEBLES, INMUEBLES E INTANGIBLES</t>
  </si>
  <si>
    <t>MOBILIARIO Y EQUIPO DE ADMINISTRACION</t>
  </si>
  <si>
    <t xml:space="preserve">MUEBLES DE OFICINA Y ESTANTERIA </t>
  </si>
  <si>
    <t xml:space="preserve">MOBILIARIO Y EQUIPO </t>
  </si>
  <si>
    <t xml:space="preserve">EQUIPO DE COMPUTO Y DE TECNOLOGIAS DE LA INFORMACION </t>
  </si>
  <si>
    <t xml:space="preserve">EQUIPO DE COMPUTACION </t>
  </si>
  <si>
    <t>VEHICULOS Y EQUIPO DE TRANSPORTE</t>
  </si>
  <si>
    <t>MAQUINARIA, OTROS EQUIPOS Y HERRAMIENTAS</t>
  </si>
  <si>
    <t>EQUIPO DE COMUNICACIÒN Y TELECUMUNICACIONE</t>
  </si>
  <si>
    <t>EQUIPO DE COMUNICACIÒN</t>
  </si>
  <si>
    <t>HERRAMIENTAS Y MAQUINARIA HERRAMIENTAS</t>
  </si>
  <si>
    <r>
      <t xml:space="preserve">FECHA                 </t>
    </r>
    <r>
      <rPr>
        <u/>
        <sz val="12"/>
        <rFont val="Arial"/>
        <family val="2"/>
      </rPr>
      <t>OCTUBRE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</si>
</sst>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3"/>
      <name val="Arial"/>
      <family val="2"/>
    </font>
    <font>
      <b/>
      <sz val="4"/>
      <name val="Arial"/>
      <family val="2"/>
    </font>
    <font>
      <b/>
      <sz val="3.5"/>
      <name val="Arial"/>
      <family val="2"/>
    </font>
    <font>
      <sz val="4"/>
      <color rgb="FFFF0000"/>
      <name val="Arial"/>
      <family val="2"/>
    </font>
    <font>
      <sz val="4"/>
      <name val="Arial"/>
      <family val="2"/>
    </font>
    <font>
      <sz val="4"/>
      <name val="Calibri"/>
      <family val="2"/>
      <scheme val="minor"/>
    </font>
    <font>
      <sz val="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3">
    <xf numFmtId="0" fontId="0" fillId="0" borderId="0" xfId="0"/>
    <xf numFmtId="1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wrapText="1"/>
    </xf>
    <xf numFmtId="1" fontId="6" fillId="4" borderId="6" xfId="0" applyNumberFormat="1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vertical="center" wrapText="1"/>
    </xf>
    <xf numFmtId="164" fontId="6" fillId="4" borderId="7" xfId="1" applyFont="1" applyFill="1" applyBorder="1" applyAlignment="1">
      <alignment vertical="center" wrapText="1"/>
    </xf>
    <xf numFmtId="1" fontId="6" fillId="4" borderId="8" xfId="0" applyNumberFormat="1" applyFont="1" applyFill="1" applyBorder="1" applyAlignment="1">
      <alignment vertical="center" wrapText="1"/>
    </xf>
    <xf numFmtId="0" fontId="0" fillId="4" borderId="9" xfId="0" applyFill="1" applyBorder="1" applyAlignment="1"/>
    <xf numFmtId="0" fontId="0" fillId="4" borderId="10" xfId="0" applyFill="1" applyBorder="1" applyAlignment="1"/>
    <xf numFmtId="0" fontId="6" fillId="5" borderId="11" xfId="0" applyFont="1" applyFill="1" applyBorder="1" applyAlignment="1">
      <alignment horizontal="center"/>
    </xf>
    <xf numFmtId="0" fontId="6" fillId="5" borderId="7" xfId="0" applyFont="1" applyFill="1" applyBorder="1" applyAlignment="1">
      <alignment wrapText="1"/>
    </xf>
    <xf numFmtId="1" fontId="6" fillId="5" borderId="7" xfId="0" applyNumberFormat="1" applyFont="1" applyFill="1" applyBorder="1" applyAlignment="1">
      <alignment horizontal="center"/>
    </xf>
    <xf numFmtId="0" fontId="6" fillId="5" borderId="7" xfId="0" applyFont="1" applyFill="1" applyBorder="1"/>
    <xf numFmtId="164" fontId="6" fillId="5" borderId="7" xfId="1" applyFont="1" applyFill="1" applyBorder="1"/>
    <xf numFmtId="0" fontId="0" fillId="5" borderId="12" xfId="0" applyFill="1" applyBorder="1" applyAlignment="1"/>
    <xf numFmtId="0" fontId="0" fillId="5" borderId="13" xfId="0" applyFill="1" applyBorder="1" applyAlignment="1"/>
    <xf numFmtId="0" fontId="0" fillId="5" borderId="14" xfId="0" applyFill="1" applyBorder="1" applyAlignment="1"/>
    <xf numFmtId="0" fontId="6" fillId="6" borderId="11" xfId="0" applyFont="1" applyFill="1" applyBorder="1" applyAlignment="1">
      <alignment horizontal="center"/>
    </xf>
    <xf numFmtId="0" fontId="6" fillId="6" borderId="7" xfId="0" applyFont="1" applyFill="1" applyBorder="1" applyAlignment="1">
      <alignment wrapText="1"/>
    </xf>
    <xf numFmtId="1" fontId="6" fillId="6" borderId="7" xfId="0" applyNumberFormat="1" applyFont="1" applyFill="1" applyBorder="1" applyAlignment="1">
      <alignment horizontal="center" wrapText="1"/>
    </xf>
    <xf numFmtId="164" fontId="6" fillId="6" borderId="7" xfId="1" applyFont="1" applyFill="1" applyBorder="1"/>
    <xf numFmtId="43" fontId="8" fillId="6" borderId="7" xfId="1" applyNumberFormat="1" applyFont="1" applyFill="1" applyBorder="1" applyAlignment="1">
      <alignment horizontal="center"/>
    </xf>
    <xf numFmtId="164" fontId="9" fillId="6" borderId="7" xfId="1" applyFont="1" applyFill="1" applyBorder="1"/>
    <xf numFmtId="164" fontId="9" fillId="6" borderId="7" xfId="1" applyFont="1" applyFill="1" applyBorder="1" applyAlignment="1">
      <alignment horizontal="center"/>
    </xf>
    <xf numFmtId="0" fontId="9" fillId="6" borderId="7" xfId="1" applyNumberFormat="1" applyFont="1" applyFill="1" applyBorder="1" applyAlignment="1">
      <alignment horizontal="center"/>
    </xf>
    <xf numFmtId="0" fontId="9" fillId="6" borderId="7" xfId="0" applyFont="1" applyFill="1" applyBorder="1"/>
    <xf numFmtId="0" fontId="9" fillId="6" borderId="15" xfId="0" applyFont="1" applyFill="1" applyBorder="1"/>
    <xf numFmtId="0" fontId="9" fillId="0" borderId="11" xfId="0" applyFont="1" applyFill="1" applyBorder="1" applyAlignment="1">
      <alignment horizontal="right"/>
    </xf>
    <xf numFmtId="0" fontId="6" fillId="0" borderId="7" xfId="0" applyFont="1" applyFill="1" applyBorder="1" applyAlignment="1">
      <alignment wrapText="1"/>
    </xf>
    <xf numFmtId="1" fontId="6" fillId="0" borderId="7" xfId="0" applyNumberFormat="1" applyFont="1" applyFill="1" applyBorder="1" applyAlignment="1">
      <alignment horizontal="center" wrapText="1"/>
    </xf>
    <xf numFmtId="4" fontId="6" fillId="0" borderId="7" xfId="0" applyNumberFormat="1" applyFont="1" applyFill="1" applyBorder="1" applyAlignment="1">
      <alignment horizontal="center" wrapText="1"/>
    </xf>
    <xf numFmtId="43" fontId="8" fillId="7" borderId="7" xfId="1" applyNumberFormat="1" applyFont="1" applyFill="1" applyBorder="1" applyAlignment="1">
      <alignment horizontal="center"/>
    </xf>
    <xf numFmtId="164" fontId="9" fillId="0" borderId="7" xfId="1" applyFont="1" applyFill="1" applyBorder="1"/>
    <xf numFmtId="164" fontId="9" fillId="0" borderId="7" xfId="1" applyFont="1" applyFill="1" applyBorder="1" applyAlignment="1">
      <alignment horizontal="center"/>
    </xf>
    <xf numFmtId="0" fontId="9" fillId="0" borderId="7" xfId="1" applyNumberFormat="1" applyFont="1" applyFill="1" applyBorder="1" applyAlignment="1">
      <alignment horizontal="center"/>
    </xf>
    <xf numFmtId="0" fontId="9" fillId="0" borderId="7" xfId="0" applyFont="1" applyFill="1" applyBorder="1"/>
    <xf numFmtId="0" fontId="9" fillId="0" borderId="15" xfId="0" applyFont="1" applyFill="1" applyBorder="1"/>
    <xf numFmtId="0" fontId="9" fillId="0" borderId="11" xfId="0" applyFont="1" applyFill="1" applyBorder="1" applyAlignment="1">
      <alignment horizontal="center"/>
    </xf>
    <xf numFmtId="0" fontId="9" fillId="0" borderId="7" xfId="0" applyFont="1" applyFill="1" applyBorder="1" applyAlignment="1">
      <alignment wrapText="1"/>
    </xf>
    <xf numFmtId="1" fontId="9" fillId="0" borderId="7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wrapText="1"/>
    </xf>
    <xf numFmtId="0" fontId="9" fillId="7" borderId="7" xfId="1" applyNumberFormat="1" applyFont="1" applyFill="1" applyBorder="1" applyAlignment="1">
      <alignment horizontal="center"/>
    </xf>
    <xf numFmtId="164" fontId="9" fillId="0" borderId="15" xfId="1" applyFont="1" applyFill="1" applyBorder="1"/>
    <xf numFmtId="0" fontId="6" fillId="0" borderId="11" xfId="0" applyFont="1" applyFill="1" applyBorder="1" applyAlignment="1">
      <alignment horizontal="right"/>
    </xf>
    <xf numFmtId="1" fontId="6" fillId="0" borderId="7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wrapText="1"/>
    </xf>
    <xf numFmtId="164" fontId="6" fillId="0" borderId="7" xfId="1" applyFont="1" applyFill="1" applyBorder="1"/>
    <xf numFmtId="0" fontId="6" fillId="7" borderId="7" xfId="1" applyNumberFormat="1" applyFont="1" applyFill="1" applyBorder="1" applyAlignment="1">
      <alignment horizontal="center"/>
    </xf>
    <xf numFmtId="0" fontId="6" fillId="0" borderId="7" xfId="1" applyNumberFormat="1" applyFont="1" applyFill="1" applyBorder="1" applyAlignment="1">
      <alignment horizontal="center"/>
    </xf>
    <xf numFmtId="164" fontId="6" fillId="0" borderId="15" xfId="1" applyFont="1" applyFill="1" applyBorder="1"/>
    <xf numFmtId="1" fontId="6" fillId="6" borderId="7" xfId="1" applyNumberFormat="1" applyFont="1" applyFill="1" applyBorder="1" applyAlignment="1">
      <alignment horizontal="center" wrapText="1"/>
    </xf>
    <xf numFmtId="1" fontId="6" fillId="0" borderId="7" xfId="1" applyNumberFormat="1" applyFont="1" applyFill="1" applyBorder="1" applyAlignment="1">
      <alignment horizontal="center" wrapText="1"/>
    </xf>
    <xf numFmtId="43" fontId="8" fillId="0" borderId="7" xfId="1" applyNumberFormat="1" applyFont="1" applyFill="1" applyBorder="1" applyAlignment="1">
      <alignment horizontal="center"/>
    </xf>
    <xf numFmtId="4" fontId="9" fillId="0" borderId="7" xfId="0" applyNumberFormat="1" applyFont="1" applyFill="1" applyBorder="1" applyAlignment="1">
      <alignment horizontal="center" wrapText="1"/>
    </xf>
    <xf numFmtId="0" fontId="9" fillId="6" borderId="7" xfId="0" applyFont="1" applyFill="1" applyBorder="1" applyAlignment="1">
      <alignment horizontal="center"/>
    </xf>
    <xf numFmtId="164" fontId="9" fillId="6" borderId="15" xfId="1" applyFont="1" applyFill="1" applyBorder="1"/>
    <xf numFmtId="0" fontId="9" fillId="0" borderId="7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9" fillId="5" borderId="6" xfId="1" applyNumberFormat="1" applyFont="1" applyFill="1" applyBorder="1" applyAlignment="1">
      <alignment horizontal="center"/>
    </xf>
    <xf numFmtId="0" fontId="9" fillId="5" borderId="16" xfId="1" applyNumberFormat="1" applyFont="1" applyFill="1" applyBorder="1" applyAlignment="1">
      <alignment horizontal="center"/>
    </xf>
    <xf numFmtId="0" fontId="9" fillId="5" borderId="17" xfId="1" applyNumberFormat="1" applyFont="1" applyFill="1" applyBorder="1" applyAlignment="1">
      <alignment horizontal="center"/>
    </xf>
    <xf numFmtId="1" fontId="6" fillId="6" borderId="7" xfId="0" applyNumberFormat="1" applyFont="1" applyFill="1" applyBorder="1" applyAlignment="1">
      <alignment horizontal="center"/>
    </xf>
    <xf numFmtId="0" fontId="6" fillId="6" borderId="7" xfId="0" applyFont="1" applyFill="1" applyBorder="1"/>
    <xf numFmtId="43" fontId="9" fillId="6" borderId="7" xfId="1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0" fontId="6" fillId="0" borderId="7" xfId="0" applyFont="1" applyFill="1" applyBorder="1"/>
    <xf numFmtId="2" fontId="6" fillId="0" borderId="7" xfId="0" applyNumberFormat="1" applyFont="1" applyFill="1" applyBorder="1" applyAlignment="1">
      <alignment horizontal="center"/>
    </xf>
    <xf numFmtId="164" fontId="8" fillId="6" borderId="7" xfId="1" applyFont="1" applyFill="1" applyBorder="1"/>
    <xf numFmtId="43" fontId="9" fillId="0" borderId="7" xfId="1" applyNumberFormat="1" applyFont="1" applyFill="1" applyBorder="1" applyAlignment="1">
      <alignment horizontal="center"/>
    </xf>
    <xf numFmtId="164" fontId="8" fillId="0" borderId="7" xfId="1" applyFont="1" applyFill="1" applyBorder="1"/>
    <xf numFmtId="1" fontId="9" fillId="0" borderId="7" xfId="0" applyNumberFormat="1" applyFont="1" applyFill="1" applyBorder="1" applyAlignment="1">
      <alignment horizontal="center"/>
    </xf>
    <xf numFmtId="2" fontId="9" fillId="0" borderId="7" xfId="0" applyNumberFormat="1" applyFont="1" applyFill="1" applyBorder="1" applyAlignment="1">
      <alignment horizontal="center"/>
    </xf>
    <xf numFmtId="0" fontId="6" fillId="5" borderId="7" xfId="0" applyFont="1" applyFill="1" applyBorder="1" applyAlignment="1"/>
    <xf numFmtId="164" fontId="6" fillId="5" borderId="7" xfId="0" applyNumberFormat="1" applyFont="1" applyFill="1" applyBorder="1" applyAlignment="1"/>
    <xf numFmtId="0" fontId="6" fillId="5" borderId="6" xfId="0" applyFont="1" applyFill="1" applyBorder="1" applyAlignment="1"/>
    <xf numFmtId="0" fontId="6" fillId="5" borderId="16" xfId="0" applyFont="1" applyFill="1" applyBorder="1" applyAlignment="1"/>
    <xf numFmtId="0" fontId="6" fillId="5" borderId="18" xfId="0" applyFont="1" applyFill="1" applyBorder="1" applyAlignment="1"/>
    <xf numFmtId="0" fontId="6" fillId="6" borderId="7" xfId="0" applyFont="1" applyFill="1" applyBorder="1" applyAlignment="1"/>
    <xf numFmtId="164" fontId="6" fillId="6" borderId="7" xfId="0" applyNumberFormat="1" applyFont="1" applyFill="1" applyBorder="1" applyAlignment="1"/>
    <xf numFmtId="0" fontId="6" fillId="6" borderId="7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7" xfId="0" applyFont="1" applyFill="1" applyBorder="1" applyAlignment="1">
      <alignment wrapText="1"/>
    </xf>
    <xf numFmtId="1" fontId="6" fillId="7" borderId="7" xfId="0" applyNumberFormat="1" applyFont="1" applyFill="1" applyBorder="1" applyAlignment="1">
      <alignment horizontal="center"/>
    </xf>
    <xf numFmtId="0" fontId="6" fillId="7" borderId="7" xfId="0" applyFont="1" applyFill="1" applyBorder="1" applyAlignment="1"/>
    <xf numFmtId="164" fontId="6" fillId="7" borderId="7" xfId="0" applyNumberFormat="1" applyFont="1" applyFill="1" applyBorder="1" applyAlignment="1"/>
    <xf numFmtId="0" fontId="0" fillId="7" borderId="0" xfId="0" applyFill="1"/>
    <xf numFmtId="2" fontId="6" fillId="6" borderId="7" xfId="0" applyNumberFormat="1" applyFont="1" applyFill="1" applyBorder="1" applyAlignment="1">
      <alignment horizontal="center"/>
    </xf>
    <xf numFmtId="164" fontId="6" fillId="7" borderId="7" xfId="1" applyFont="1" applyFill="1" applyBorder="1"/>
    <xf numFmtId="0" fontId="6" fillId="6" borderId="7" xfId="1" applyNumberFormat="1" applyFont="1" applyFill="1" applyBorder="1" applyAlignment="1">
      <alignment horizontal="center"/>
    </xf>
    <xf numFmtId="164" fontId="6" fillId="6" borderId="15" xfId="1" applyFont="1" applyFill="1" applyBorder="1"/>
    <xf numFmtId="0" fontId="9" fillId="7" borderId="11" xfId="0" applyFont="1" applyFill="1" applyBorder="1" applyAlignment="1">
      <alignment horizontal="right"/>
    </xf>
    <xf numFmtId="1" fontId="6" fillId="7" borderId="7" xfId="0" applyNumberFormat="1" applyFont="1" applyFill="1" applyBorder="1" applyAlignment="1">
      <alignment horizontal="center" vertical="center" wrapText="1"/>
    </xf>
    <xf numFmtId="1" fontId="6" fillId="6" borderId="7" xfId="0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/>
    </xf>
    <xf numFmtId="4" fontId="9" fillId="0" borderId="7" xfId="0" applyNumberFormat="1" applyFont="1" applyFill="1" applyBorder="1" applyAlignment="1">
      <alignment horizontal="center"/>
    </xf>
    <xf numFmtId="43" fontId="9" fillId="0" borderId="7" xfId="0" applyNumberFormat="1" applyFont="1" applyFill="1" applyBorder="1" applyAlignment="1">
      <alignment horizontal="center"/>
    </xf>
    <xf numFmtId="0" fontId="6" fillId="7" borderId="7" xfId="0" applyFont="1" applyFill="1" applyBorder="1"/>
    <xf numFmtId="43" fontId="6" fillId="7" borderId="7" xfId="0" applyNumberFormat="1" applyFont="1" applyFill="1" applyBorder="1" applyAlignment="1">
      <alignment horizontal="center"/>
    </xf>
    <xf numFmtId="43" fontId="6" fillId="0" borderId="7" xfId="0" applyNumberFormat="1" applyFont="1" applyFill="1" applyBorder="1" applyAlignment="1">
      <alignment horizontal="center"/>
    </xf>
    <xf numFmtId="1" fontId="6" fillId="5" borderId="7" xfId="0" applyNumberFormat="1" applyFont="1" applyFill="1" applyBorder="1" applyAlignment="1">
      <alignment horizontal="center" vertical="center" wrapText="1"/>
    </xf>
    <xf numFmtId="4" fontId="6" fillId="5" borderId="7" xfId="0" applyNumberFormat="1" applyFont="1" applyFill="1" applyBorder="1" applyAlignment="1">
      <alignment horizontal="center"/>
    </xf>
    <xf numFmtId="4" fontId="6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2" fontId="6" fillId="5" borderId="7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0" fontId="9" fillId="7" borderId="7" xfId="0" applyFont="1" applyFill="1" applyBorder="1"/>
    <xf numFmtId="4" fontId="9" fillId="7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/>
    <xf numFmtId="164" fontId="6" fillId="0" borderId="7" xfId="0" applyNumberFormat="1" applyFont="1" applyFill="1" applyBorder="1" applyAlignment="1"/>
    <xf numFmtId="2" fontId="9" fillId="6" borderId="7" xfId="0" applyNumberFormat="1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wrapText="1"/>
    </xf>
    <xf numFmtId="1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/>
    <xf numFmtId="164" fontId="6" fillId="4" borderId="7" xfId="1" applyFont="1" applyFill="1" applyBorder="1"/>
    <xf numFmtId="0" fontId="9" fillId="5" borderId="7" xfId="0" applyFont="1" applyFill="1" applyBorder="1"/>
    <xf numFmtId="2" fontId="9" fillId="5" borderId="7" xfId="0" applyNumberFormat="1" applyFont="1" applyFill="1" applyBorder="1" applyAlignment="1">
      <alignment horizontal="center"/>
    </xf>
    <xf numFmtId="0" fontId="6" fillId="6" borderId="7" xfId="0" applyFont="1" applyFill="1" applyBorder="1" applyAlignment="1">
      <alignment horizontal="left" wrapText="1"/>
    </xf>
    <xf numFmtId="0" fontId="6" fillId="6" borderId="7" xfId="0" applyFont="1" applyFill="1" applyBorder="1" applyAlignment="1">
      <alignment horizontal="left"/>
    </xf>
    <xf numFmtId="164" fontId="6" fillId="6" borderId="7" xfId="1" applyFont="1" applyFill="1" applyBorder="1" applyAlignment="1">
      <alignment horizontal="center"/>
    </xf>
    <xf numFmtId="164" fontId="9" fillId="6" borderId="15" xfId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wrapText="1"/>
    </xf>
    <xf numFmtId="0" fontId="9" fillId="0" borderId="7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0" fontId="9" fillId="6" borderId="7" xfId="1" applyNumberFormat="1" applyFont="1" applyFill="1" applyBorder="1" applyAlignment="1"/>
    <xf numFmtId="0" fontId="9" fillId="6" borderId="15" xfId="1" applyNumberFormat="1" applyFont="1" applyFill="1" applyBorder="1" applyAlignment="1"/>
    <xf numFmtId="1" fontId="9" fillId="0" borderId="7" xfId="0" applyNumberFormat="1" applyFont="1" applyFill="1" applyBorder="1" applyAlignment="1">
      <alignment horizontal="center" wrapText="1"/>
    </xf>
    <xf numFmtId="0" fontId="9" fillId="6" borderId="7" xfId="0" applyFont="1" applyFill="1" applyBorder="1" applyAlignment="1">
      <alignment wrapText="1"/>
    </xf>
    <xf numFmtId="4" fontId="9" fillId="0" borderId="7" xfId="0" applyNumberFormat="1" applyFont="1" applyFill="1" applyBorder="1" applyAlignment="1">
      <alignment wrapText="1"/>
    </xf>
    <xf numFmtId="41" fontId="9" fillId="6" borderId="7" xfId="1" applyNumberFormat="1" applyFont="1" applyFill="1" applyBorder="1" applyAlignment="1">
      <alignment horizontal="center"/>
    </xf>
    <xf numFmtId="164" fontId="9" fillId="0" borderId="7" xfId="0" applyNumberFormat="1" applyFont="1" applyFill="1" applyBorder="1"/>
    <xf numFmtId="0" fontId="9" fillId="6" borderId="15" xfId="0" applyFont="1" applyFill="1" applyBorder="1" applyAlignment="1">
      <alignment horizontal="center"/>
    </xf>
    <xf numFmtId="0" fontId="10" fillId="6" borderId="7" xfId="0" applyFont="1" applyFill="1" applyBorder="1" applyAlignment="1"/>
    <xf numFmtId="0" fontId="10" fillId="6" borderId="15" xfId="0" applyFont="1" applyFill="1" applyBorder="1" applyAlignment="1"/>
    <xf numFmtId="1" fontId="6" fillId="5" borderId="7" xfId="0" applyNumberFormat="1" applyFont="1" applyFill="1" applyBorder="1" applyAlignment="1">
      <alignment horizontal="center" wrapText="1"/>
    </xf>
    <xf numFmtId="164" fontId="6" fillId="5" borderId="7" xfId="0" applyNumberFormat="1" applyFont="1" applyFill="1" applyBorder="1" applyAlignment="1">
      <alignment wrapText="1"/>
    </xf>
    <xf numFmtId="164" fontId="6" fillId="6" borderId="7" xfId="0" applyNumberFormat="1" applyFont="1" applyFill="1" applyBorder="1" applyAlignment="1">
      <alignment wrapText="1"/>
    </xf>
    <xf numFmtId="164" fontId="9" fillId="0" borderId="7" xfId="0" applyNumberFormat="1" applyFont="1" applyFill="1" applyBorder="1" applyAlignment="1">
      <alignment wrapText="1"/>
    </xf>
    <xf numFmtId="0" fontId="11" fillId="0" borderId="0" xfId="0" applyFont="1"/>
    <xf numFmtId="164" fontId="11" fillId="0" borderId="0" xfId="0" applyNumberFormat="1" applyFont="1"/>
    <xf numFmtId="0" fontId="9" fillId="5" borderId="6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9" fillId="5" borderId="6" xfId="1" applyNumberFormat="1" applyFont="1" applyFill="1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9" fillId="5" borderId="16" xfId="1" applyNumberFormat="1" applyFont="1" applyFill="1" applyBorder="1" applyAlignment="1">
      <alignment horizontal="center"/>
    </xf>
    <xf numFmtId="0" fontId="9" fillId="5" borderId="17" xfId="1" applyNumberFormat="1" applyFont="1" applyFill="1" applyBorder="1" applyAlignment="1">
      <alignment horizontal="center"/>
    </xf>
    <xf numFmtId="0" fontId="9" fillId="5" borderId="7" xfId="1" applyNumberFormat="1" applyFont="1" applyFill="1" applyBorder="1" applyAlignment="1">
      <alignment horizontal="center"/>
    </xf>
    <xf numFmtId="0" fontId="9" fillId="5" borderId="15" xfId="1" applyNumberFormat="1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9" fillId="4" borderId="7" xfId="1" applyNumberFormat="1" applyFont="1" applyFill="1" applyBorder="1" applyAlignment="1">
      <alignment horizontal="center"/>
    </xf>
    <xf numFmtId="0" fontId="9" fillId="4" borderId="15" xfId="1" applyNumberFormat="1" applyFont="1" applyFill="1" applyBorder="1" applyAlignment="1">
      <alignment horizontal="center"/>
    </xf>
    <xf numFmtId="0" fontId="9" fillId="5" borderId="16" xfId="0" applyFont="1" applyFill="1" applyBorder="1"/>
    <xf numFmtId="0" fontId="9" fillId="5" borderId="17" xfId="0" applyFont="1" applyFill="1" applyBorder="1"/>
    <xf numFmtId="0" fontId="9" fillId="4" borderId="6" xfId="1" applyNumberFormat="1" applyFont="1" applyFill="1" applyBorder="1" applyAlignment="1">
      <alignment horizontal="center"/>
    </xf>
    <xf numFmtId="0" fontId="9" fillId="4" borderId="16" xfId="1" applyNumberFormat="1" applyFont="1" applyFill="1" applyBorder="1" applyAlignment="1">
      <alignment horizontal="center"/>
    </xf>
    <xf numFmtId="0" fontId="9" fillId="4" borderId="17" xfId="1" applyNumberFormat="1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116595</xdr:rowOff>
    </xdr:from>
    <xdr:to>
      <xdr:col>4</xdr:col>
      <xdr:colOff>204272</xdr:colOff>
      <xdr:row>3</xdr:row>
      <xdr:rowOff>11591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116595"/>
          <a:ext cx="1633021" cy="485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9"/>
  <sheetViews>
    <sheetView tabSelected="1" zoomScale="208" zoomScaleNormal="208" workbookViewId="0">
      <selection activeCell="L8" sqref="L8"/>
    </sheetView>
  </sheetViews>
  <sheetFormatPr baseColWidth="10" defaultRowHeight="15" x14ac:dyDescent="0.25"/>
  <cols>
    <col min="1" max="1" width="3.42578125" customWidth="1"/>
    <col min="2" max="2" width="9.85546875" customWidth="1"/>
    <col min="3" max="3" width="5.5703125" customWidth="1"/>
    <col min="4" max="4" width="5.85546875" customWidth="1"/>
    <col min="5" max="5" width="5.140625" customWidth="1"/>
    <col min="6" max="6" width="10.42578125" customWidth="1"/>
    <col min="7" max="7" width="5.42578125" customWidth="1"/>
    <col min="8" max="8" width="5.85546875" customWidth="1"/>
    <col min="9" max="9" width="4.7109375" customWidth="1"/>
    <col min="10" max="10" width="6" customWidth="1"/>
    <col min="11" max="11" width="5" customWidth="1"/>
    <col min="12" max="12" width="5.85546875" customWidth="1"/>
    <col min="13" max="13" width="4.7109375" customWidth="1"/>
    <col min="14" max="14" width="5.7109375" customWidth="1"/>
    <col min="15" max="15" width="4.7109375" customWidth="1"/>
    <col min="16" max="16" width="5.28515625" customWidth="1"/>
    <col min="17" max="17" width="4.7109375" customWidth="1"/>
    <col min="18" max="18" width="5.28515625" customWidth="1"/>
    <col min="19" max="19" width="4.5703125" customWidth="1"/>
    <col min="20" max="20" width="5.28515625" customWidth="1"/>
    <col min="21" max="21" width="4.5703125" customWidth="1"/>
    <col min="22" max="22" width="5.42578125" customWidth="1"/>
    <col min="23" max="23" width="5.28515625" customWidth="1"/>
    <col min="24" max="24" width="5.7109375" customWidth="1"/>
    <col min="25" max="25" width="4.7109375" customWidth="1"/>
    <col min="26" max="26" width="5.5703125" customWidth="1"/>
    <col min="27" max="27" width="4.5703125" customWidth="1"/>
    <col min="28" max="28" width="5.42578125" customWidth="1"/>
    <col min="29" max="29" width="4.5703125" customWidth="1"/>
    <col min="30" max="30" width="5.42578125" customWidth="1"/>
  </cols>
  <sheetData>
    <row r="1" spans="1:30" x14ac:dyDescent="0.25">
      <c r="C1" s="1"/>
    </row>
    <row r="2" spans="1:30" ht="15.75" x14ac:dyDescent="0.25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</row>
    <row r="3" spans="1:30" ht="15.75" x14ac:dyDescent="0.2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0" x14ac:dyDescent="0.25">
      <c r="C4" s="1"/>
    </row>
    <row r="5" spans="1:30" ht="15.75" x14ac:dyDescent="0.25">
      <c r="A5" s="152" t="s">
        <v>1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</row>
    <row r="6" spans="1:30" ht="15.75" x14ac:dyDescent="0.25">
      <c r="A6" s="152" t="s">
        <v>267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</row>
    <row r="7" spans="1:30" x14ac:dyDescent="0.25">
      <c r="C7" s="1"/>
    </row>
    <row r="8" spans="1:30" ht="15.75" thickBot="1" x14ac:dyDescent="0.3">
      <c r="C8" s="1"/>
    </row>
    <row r="9" spans="1:30" ht="25.5" customHeight="1" x14ac:dyDescent="0.25">
      <c r="A9" s="2" t="s">
        <v>2</v>
      </c>
      <c r="B9" s="3" t="s">
        <v>3</v>
      </c>
      <c r="C9" s="4" t="s">
        <v>4</v>
      </c>
      <c r="D9" s="5" t="s">
        <v>5</v>
      </c>
      <c r="E9" s="5" t="s">
        <v>6</v>
      </c>
      <c r="F9" s="5" t="s">
        <v>7</v>
      </c>
      <c r="G9" s="6" t="s">
        <v>8</v>
      </c>
      <c r="H9" s="6" t="s">
        <v>9</v>
      </c>
      <c r="I9" s="6" t="s">
        <v>10</v>
      </c>
      <c r="J9" s="6" t="s">
        <v>11</v>
      </c>
      <c r="K9" s="6" t="s">
        <v>12</v>
      </c>
      <c r="L9" s="6" t="s">
        <v>13</v>
      </c>
      <c r="M9" s="6" t="s">
        <v>14</v>
      </c>
      <c r="N9" s="6" t="s">
        <v>15</v>
      </c>
      <c r="O9" s="6" t="s">
        <v>16</v>
      </c>
      <c r="P9" s="6" t="s">
        <v>17</v>
      </c>
      <c r="Q9" s="6" t="s">
        <v>18</v>
      </c>
      <c r="R9" s="6" t="s">
        <v>19</v>
      </c>
      <c r="S9" s="6" t="s">
        <v>20</v>
      </c>
      <c r="T9" s="6" t="s">
        <v>21</v>
      </c>
      <c r="U9" s="6" t="s">
        <v>22</v>
      </c>
      <c r="V9" s="6" t="s">
        <v>23</v>
      </c>
      <c r="W9" s="6" t="s">
        <v>24</v>
      </c>
      <c r="X9" s="6" t="s">
        <v>25</v>
      </c>
      <c r="Y9" s="6" t="s">
        <v>26</v>
      </c>
      <c r="Z9" s="6" t="s">
        <v>27</v>
      </c>
      <c r="AA9" s="6" t="s">
        <v>28</v>
      </c>
      <c r="AB9" s="6" t="s">
        <v>29</v>
      </c>
      <c r="AC9" s="6" t="s">
        <v>30</v>
      </c>
      <c r="AD9" s="7" t="s">
        <v>31</v>
      </c>
    </row>
    <row r="10" spans="1:30" ht="20.25" customHeight="1" x14ac:dyDescent="0.25">
      <c r="A10" s="8">
        <v>2000</v>
      </c>
      <c r="B10" s="9" t="s">
        <v>32</v>
      </c>
      <c r="C10" s="10">
        <v>69676</v>
      </c>
      <c r="D10" s="11" t="s">
        <v>33</v>
      </c>
      <c r="E10" s="11"/>
      <c r="F10" s="12">
        <f>(F11+F81+F97+F135+F140+F148+F151)</f>
        <v>1324079.8500000001</v>
      </c>
      <c r="G10" s="13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</row>
    <row r="11" spans="1:30" ht="30" customHeight="1" x14ac:dyDescent="0.25">
      <c r="A11" s="16">
        <v>2100</v>
      </c>
      <c r="B11" s="17" t="s">
        <v>34</v>
      </c>
      <c r="C11" s="18">
        <f>(C12+C48+C59)</f>
        <v>3586</v>
      </c>
      <c r="D11" s="19" t="s">
        <v>35</v>
      </c>
      <c r="E11" s="19"/>
      <c r="F11" s="20">
        <f>(F12+F48+F59)</f>
        <v>204500</v>
      </c>
      <c r="G11" s="21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1:30" ht="22.5" customHeight="1" x14ac:dyDescent="0.25">
      <c r="A12" s="24">
        <v>211</v>
      </c>
      <c r="B12" s="25" t="s">
        <v>36</v>
      </c>
      <c r="C12" s="26">
        <f>(C13+C41+C46)</f>
        <v>2432</v>
      </c>
      <c r="D12" s="25" t="s">
        <v>35</v>
      </c>
      <c r="E12" s="25"/>
      <c r="F12" s="27">
        <f>(F13+F41+F46)</f>
        <v>96910.399999999994</v>
      </c>
      <c r="G12" s="28"/>
      <c r="H12" s="29"/>
      <c r="I12" s="30"/>
      <c r="J12" s="29"/>
      <c r="K12" s="31"/>
      <c r="L12" s="29"/>
      <c r="M12" s="31"/>
      <c r="N12" s="29"/>
      <c r="O12" s="31"/>
      <c r="P12" s="29"/>
      <c r="Q12" s="29"/>
      <c r="R12" s="2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3"/>
    </row>
    <row r="13" spans="1:30" ht="23.25" customHeight="1" x14ac:dyDescent="0.25">
      <c r="A13" s="34">
        <v>21102</v>
      </c>
      <c r="B13" s="35" t="s">
        <v>37</v>
      </c>
      <c r="C13" s="36">
        <f>(C14+C15+C16+C17+C18+C19+C20+C21+C22+C23+C24+C25+C26+C27+C28+C29+C30+C31+C32+C33+C34+C35+C36+C37+C38+C39+C40)</f>
        <v>1531</v>
      </c>
      <c r="D13" s="35" t="s">
        <v>38</v>
      </c>
      <c r="E13" s="35"/>
      <c r="F13" s="37">
        <f>(F14+F15+F16+F17+F18+F19+F20+F21+F22+F23+F24+F25+F26+F27+F28+F29+F30+F31+F32+F33+F34+F35+F36+F37+F38+F39+F40)</f>
        <v>27605.4</v>
      </c>
      <c r="G13" s="38"/>
      <c r="H13" s="39"/>
      <c r="I13" s="40"/>
      <c r="J13" s="39"/>
      <c r="K13" s="41"/>
      <c r="L13" s="39"/>
      <c r="M13" s="41"/>
      <c r="N13" s="39"/>
      <c r="O13" s="41"/>
      <c r="P13" s="39"/>
      <c r="Q13" s="39"/>
      <c r="R13" s="39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3"/>
    </row>
    <row r="14" spans="1:30" x14ac:dyDescent="0.25">
      <c r="A14" s="44"/>
      <c r="B14" s="45" t="s">
        <v>39</v>
      </c>
      <c r="C14" s="46">
        <v>30</v>
      </c>
      <c r="D14" s="45" t="s">
        <v>40</v>
      </c>
      <c r="E14" s="47">
        <v>40</v>
      </c>
      <c r="F14" s="39">
        <f>(C14*E14)</f>
        <v>1200</v>
      </c>
      <c r="G14" s="48">
        <v>10</v>
      </c>
      <c r="H14" s="39">
        <f>(G14*E14)</f>
        <v>400</v>
      </c>
      <c r="I14" s="41">
        <v>10</v>
      </c>
      <c r="J14" s="39">
        <f>(I14*E14)</f>
        <v>400</v>
      </c>
      <c r="K14" s="41">
        <v>10</v>
      </c>
      <c r="L14" s="39">
        <f>(K14*E14)</f>
        <v>400</v>
      </c>
      <c r="M14" s="41">
        <v>0</v>
      </c>
      <c r="N14" s="39">
        <f>(M14*E14)</f>
        <v>0</v>
      </c>
      <c r="O14" s="41">
        <v>0</v>
      </c>
      <c r="P14" s="39">
        <f>(O14*E14)</f>
        <v>0</v>
      </c>
      <c r="Q14" s="41">
        <v>0</v>
      </c>
      <c r="R14" s="39">
        <f>(Q14*E14)</f>
        <v>0</v>
      </c>
      <c r="S14" s="41">
        <v>0</v>
      </c>
      <c r="T14" s="39">
        <f>(S14*E14)</f>
        <v>0</v>
      </c>
      <c r="U14" s="41">
        <v>0</v>
      </c>
      <c r="V14" s="39">
        <f>(U14*E14)</f>
        <v>0</v>
      </c>
      <c r="W14" s="41">
        <v>0</v>
      </c>
      <c r="X14" s="39">
        <f>(W14*E14)</f>
        <v>0</v>
      </c>
      <c r="Y14" s="41">
        <v>0</v>
      </c>
      <c r="Z14" s="39">
        <f>(Y14*E14)</f>
        <v>0</v>
      </c>
      <c r="AA14" s="41">
        <v>0</v>
      </c>
      <c r="AB14" s="39">
        <f>(AA14*E14)</f>
        <v>0</v>
      </c>
      <c r="AC14" s="41">
        <v>0</v>
      </c>
      <c r="AD14" s="49">
        <f>(AC14*E14)</f>
        <v>0</v>
      </c>
    </row>
    <row r="15" spans="1:30" x14ac:dyDescent="0.25">
      <c r="A15" s="44"/>
      <c r="B15" s="45" t="s">
        <v>41</v>
      </c>
      <c r="C15" s="46">
        <v>200</v>
      </c>
      <c r="D15" s="45" t="s">
        <v>42</v>
      </c>
      <c r="E15" s="47">
        <v>45</v>
      </c>
      <c r="F15" s="39">
        <f t="shared" ref="F15:F40" si="0">C15*E15</f>
        <v>9000</v>
      </c>
      <c r="G15" s="48">
        <v>30</v>
      </c>
      <c r="H15" s="39">
        <f t="shared" ref="H15:H40" si="1">(G15*E15)</f>
        <v>1350</v>
      </c>
      <c r="I15" s="41">
        <v>20</v>
      </c>
      <c r="J15" s="39">
        <f t="shared" ref="J15:J40" si="2">(I15*E15)</f>
        <v>900</v>
      </c>
      <c r="K15" s="41">
        <v>20</v>
      </c>
      <c r="L15" s="39">
        <f t="shared" ref="L15:L40" si="3">(K15*E15)</f>
        <v>900</v>
      </c>
      <c r="M15" s="41">
        <v>20</v>
      </c>
      <c r="N15" s="39">
        <f t="shared" ref="N15:N40" si="4">(M15*E15)</f>
        <v>900</v>
      </c>
      <c r="O15" s="41">
        <v>18</v>
      </c>
      <c r="P15" s="39">
        <f t="shared" ref="P15:P40" si="5">(O15*E15)</f>
        <v>810</v>
      </c>
      <c r="Q15" s="41">
        <v>18</v>
      </c>
      <c r="R15" s="39">
        <f t="shared" ref="R15:R40" si="6">(Q15*E15)</f>
        <v>810</v>
      </c>
      <c r="S15" s="41">
        <v>18</v>
      </c>
      <c r="T15" s="39">
        <f t="shared" ref="T15:T40" si="7">(S15*E15)</f>
        <v>810</v>
      </c>
      <c r="U15" s="41">
        <v>18</v>
      </c>
      <c r="V15" s="39">
        <f t="shared" ref="V15:V40" si="8">(U15*E15)</f>
        <v>810</v>
      </c>
      <c r="W15" s="41">
        <v>18</v>
      </c>
      <c r="X15" s="39">
        <f t="shared" ref="X15:X40" si="9">(W15*E15)</f>
        <v>810</v>
      </c>
      <c r="Y15" s="41">
        <v>18</v>
      </c>
      <c r="Z15" s="39">
        <f t="shared" ref="Z15:Z40" si="10">(Y15*E15)</f>
        <v>810</v>
      </c>
      <c r="AA15" s="41">
        <v>2</v>
      </c>
      <c r="AB15" s="39">
        <f t="shared" ref="AB15:AB40" si="11">(AA15*E15)</f>
        <v>90</v>
      </c>
      <c r="AC15" s="49"/>
      <c r="AD15" s="49">
        <f>(AC15*E15)</f>
        <v>0</v>
      </c>
    </row>
    <row r="16" spans="1:30" x14ac:dyDescent="0.25">
      <c r="A16" s="44"/>
      <c r="B16" s="45" t="s">
        <v>43</v>
      </c>
      <c r="C16" s="46">
        <v>20</v>
      </c>
      <c r="D16" s="45" t="s">
        <v>42</v>
      </c>
      <c r="E16" s="47">
        <v>7</v>
      </c>
      <c r="F16" s="39">
        <f t="shared" si="0"/>
        <v>140</v>
      </c>
      <c r="G16" s="48">
        <v>5</v>
      </c>
      <c r="H16" s="39">
        <f t="shared" si="1"/>
        <v>35</v>
      </c>
      <c r="I16" s="41">
        <v>3</v>
      </c>
      <c r="J16" s="39">
        <f t="shared" si="2"/>
        <v>21</v>
      </c>
      <c r="K16" s="41">
        <v>2</v>
      </c>
      <c r="L16" s="39">
        <f t="shared" si="3"/>
        <v>14</v>
      </c>
      <c r="M16" s="41">
        <v>2</v>
      </c>
      <c r="N16" s="39">
        <f t="shared" si="4"/>
        <v>14</v>
      </c>
      <c r="O16" s="41">
        <v>2</v>
      </c>
      <c r="P16" s="39">
        <f t="shared" si="5"/>
        <v>14</v>
      </c>
      <c r="Q16" s="41">
        <v>2</v>
      </c>
      <c r="R16" s="39">
        <f t="shared" si="6"/>
        <v>14</v>
      </c>
      <c r="S16" s="41">
        <v>2</v>
      </c>
      <c r="T16" s="39">
        <f t="shared" si="7"/>
        <v>14</v>
      </c>
      <c r="U16" s="41">
        <v>2</v>
      </c>
      <c r="V16" s="39">
        <f t="shared" si="8"/>
        <v>14</v>
      </c>
      <c r="W16" s="41">
        <v>0</v>
      </c>
      <c r="X16" s="39">
        <f t="shared" si="9"/>
        <v>0</v>
      </c>
      <c r="Y16" s="41">
        <v>0</v>
      </c>
      <c r="Z16" s="39">
        <f t="shared" si="10"/>
        <v>0</v>
      </c>
      <c r="AA16" s="41">
        <v>0</v>
      </c>
      <c r="AB16" s="39">
        <f t="shared" si="11"/>
        <v>0</v>
      </c>
      <c r="AC16" s="41">
        <v>0</v>
      </c>
      <c r="AD16" s="49">
        <f t="shared" ref="AD16:AD40" si="12">(AC16*E16)</f>
        <v>0</v>
      </c>
    </row>
    <row r="17" spans="1:30" x14ac:dyDescent="0.25">
      <c r="A17" s="44"/>
      <c r="B17" s="45" t="s">
        <v>44</v>
      </c>
      <c r="C17" s="46">
        <v>40</v>
      </c>
      <c r="D17" s="45" t="s">
        <v>45</v>
      </c>
      <c r="E17" s="47">
        <v>32</v>
      </c>
      <c r="F17" s="39">
        <f t="shared" si="0"/>
        <v>1280</v>
      </c>
      <c r="G17" s="48">
        <v>10</v>
      </c>
      <c r="H17" s="39">
        <f t="shared" si="1"/>
        <v>320</v>
      </c>
      <c r="I17" s="41">
        <v>5</v>
      </c>
      <c r="J17" s="39">
        <f t="shared" si="2"/>
        <v>160</v>
      </c>
      <c r="K17" s="41">
        <v>5</v>
      </c>
      <c r="L17" s="39">
        <f t="shared" si="3"/>
        <v>160</v>
      </c>
      <c r="M17" s="41">
        <v>5</v>
      </c>
      <c r="N17" s="39">
        <f t="shared" si="4"/>
        <v>160</v>
      </c>
      <c r="O17" s="41">
        <v>3</v>
      </c>
      <c r="P17" s="39">
        <f t="shared" si="5"/>
        <v>96</v>
      </c>
      <c r="Q17" s="41">
        <v>2</v>
      </c>
      <c r="R17" s="39">
        <f t="shared" si="6"/>
        <v>64</v>
      </c>
      <c r="S17" s="41">
        <v>2</v>
      </c>
      <c r="T17" s="39">
        <f t="shared" si="7"/>
        <v>64</v>
      </c>
      <c r="U17" s="41">
        <v>2</v>
      </c>
      <c r="V17" s="39">
        <f>(U17*E17)</f>
        <v>64</v>
      </c>
      <c r="W17" s="41">
        <v>2</v>
      </c>
      <c r="X17" s="39">
        <f t="shared" si="9"/>
        <v>64</v>
      </c>
      <c r="Y17" s="41">
        <v>2</v>
      </c>
      <c r="Z17" s="39">
        <f>(Y17*E17)</f>
        <v>64</v>
      </c>
      <c r="AA17" s="41">
        <v>2</v>
      </c>
      <c r="AB17" s="39">
        <f t="shared" si="11"/>
        <v>64</v>
      </c>
      <c r="AC17" s="41">
        <v>0</v>
      </c>
      <c r="AD17" s="49">
        <f t="shared" si="12"/>
        <v>0</v>
      </c>
    </row>
    <row r="18" spans="1:30" x14ac:dyDescent="0.25">
      <c r="A18" s="44"/>
      <c r="B18" s="45" t="s">
        <v>46</v>
      </c>
      <c r="C18" s="46">
        <v>8</v>
      </c>
      <c r="D18" s="45" t="s">
        <v>42</v>
      </c>
      <c r="E18" s="47">
        <v>250</v>
      </c>
      <c r="F18" s="39">
        <f t="shared" si="0"/>
        <v>2000</v>
      </c>
      <c r="G18" s="48">
        <v>4</v>
      </c>
      <c r="H18" s="39">
        <f t="shared" si="1"/>
        <v>1000</v>
      </c>
      <c r="I18" s="41">
        <v>0</v>
      </c>
      <c r="J18" s="39">
        <f t="shared" si="2"/>
        <v>0</v>
      </c>
      <c r="K18" s="41">
        <v>0</v>
      </c>
      <c r="L18" s="39">
        <f t="shared" si="3"/>
        <v>0</v>
      </c>
      <c r="M18" s="41">
        <v>4</v>
      </c>
      <c r="N18" s="39">
        <f t="shared" si="4"/>
        <v>1000</v>
      </c>
      <c r="O18" s="41">
        <v>0</v>
      </c>
      <c r="P18" s="39">
        <f t="shared" si="5"/>
        <v>0</v>
      </c>
      <c r="Q18" s="41">
        <v>0</v>
      </c>
      <c r="R18" s="39">
        <f t="shared" si="6"/>
        <v>0</v>
      </c>
      <c r="S18" s="41">
        <v>0</v>
      </c>
      <c r="T18" s="39">
        <f t="shared" si="7"/>
        <v>0</v>
      </c>
      <c r="U18" s="41">
        <v>0</v>
      </c>
      <c r="V18" s="39">
        <f t="shared" si="8"/>
        <v>0</v>
      </c>
      <c r="W18" s="41">
        <v>0</v>
      </c>
      <c r="X18" s="39">
        <f t="shared" si="9"/>
        <v>0</v>
      </c>
      <c r="Y18" s="41">
        <v>0</v>
      </c>
      <c r="Z18" s="39">
        <f t="shared" si="10"/>
        <v>0</v>
      </c>
      <c r="AA18" s="41">
        <v>0</v>
      </c>
      <c r="AB18" s="39">
        <f t="shared" si="11"/>
        <v>0</v>
      </c>
      <c r="AC18" s="41">
        <v>0</v>
      </c>
      <c r="AD18" s="49">
        <f t="shared" si="12"/>
        <v>0</v>
      </c>
    </row>
    <row r="19" spans="1:30" x14ac:dyDescent="0.25">
      <c r="A19" s="44"/>
      <c r="B19" s="45" t="s">
        <v>47</v>
      </c>
      <c r="C19" s="46">
        <v>11</v>
      </c>
      <c r="D19" s="45" t="s">
        <v>42</v>
      </c>
      <c r="E19" s="47">
        <v>19</v>
      </c>
      <c r="F19" s="39">
        <f t="shared" si="0"/>
        <v>209</v>
      </c>
      <c r="G19" s="48">
        <v>3</v>
      </c>
      <c r="H19" s="39">
        <f t="shared" si="1"/>
        <v>57</v>
      </c>
      <c r="I19" s="41">
        <v>0</v>
      </c>
      <c r="J19" s="39">
        <f t="shared" si="2"/>
        <v>0</v>
      </c>
      <c r="K19" s="41">
        <v>2</v>
      </c>
      <c r="L19" s="39">
        <f t="shared" si="3"/>
        <v>38</v>
      </c>
      <c r="M19" s="41">
        <v>0</v>
      </c>
      <c r="N19" s="39">
        <f t="shared" si="4"/>
        <v>0</v>
      </c>
      <c r="O19" s="41">
        <v>2</v>
      </c>
      <c r="P19" s="39">
        <f t="shared" si="5"/>
        <v>38</v>
      </c>
      <c r="Q19" s="41">
        <v>0</v>
      </c>
      <c r="R19" s="39">
        <f t="shared" si="6"/>
        <v>0</v>
      </c>
      <c r="S19" s="41">
        <v>2</v>
      </c>
      <c r="T19" s="39">
        <f t="shared" si="7"/>
        <v>38</v>
      </c>
      <c r="U19" s="41">
        <v>0</v>
      </c>
      <c r="V19" s="39">
        <f t="shared" si="8"/>
        <v>0</v>
      </c>
      <c r="W19" s="41">
        <v>0</v>
      </c>
      <c r="X19" s="39">
        <f>(W19*E19)</f>
        <v>0</v>
      </c>
      <c r="Y19" s="41">
        <v>2</v>
      </c>
      <c r="Z19" s="39">
        <f t="shared" si="10"/>
        <v>38</v>
      </c>
      <c r="AA19" s="41"/>
      <c r="AB19" s="39">
        <f t="shared" si="11"/>
        <v>0</v>
      </c>
      <c r="AC19" s="41"/>
      <c r="AD19" s="49">
        <f t="shared" si="12"/>
        <v>0</v>
      </c>
    </row>
    <row r="20" spans="1:30" x14ac:dyDescent="0.25">
      <c r="A20" s="44"/>
      <c r="B20" s="45" t="s">
        <v>48</v>
      </c>
      <c r="C20" s="46">
        <v>140</v>
      </c>
      <c r="D20" s="45" t="s">
        <v>42</v>
      </c>
      <c r="E20" s="47">
        <v>4</v>
      </c>
      <c r="F20" s="39">
        <f t="shared" si="0"/>
        <v>560</v>
      </c>
      <c r="G20" s="48">
        <v>50</v>
      </c>
      <c r="H20" s="39">
        <f t="shared" si="1"/>
        <v>200</v>
      </c>
      <c r="I20" s="41">
        <v>0</v>
      </c>
      <c r="J20" s="39">
        <f t="shared" si="2"/>
        <v>0</v>
      </c>
      <c r="K20" s="41">
        <v>0</v>
      </c>
      <c r="L20" s="39">
        <f t="shared" si="3"/>
        <v>0</v>
      </c>
      <c r="M20" s="41">
        <v>30</v>
      </c>
      <c r="N20" s="39">
        <f t="shared" si="4"/>
        <v>120</v>
      </c>
      <c r="O20" s="41">
        <v>0</v>
      </c>
      <c r="P20" s="39">
        <f t="shared" si="5"/>
        <v>0</v>
      </c>
      <c r="Q20" s="41">
        <v>0</v>
      </c>
      <c r="R20" s="39">
        <f t="shared" si="6"/>
        <v>0</v>
      </c>
      <c r="S20" s="41">
        <v>30</v>
      </c>
      <c r="T20" s="39">
        <f t="shared" si="7"/>
        <v>120</v>
      </c>
      <c r="U20" s="41">
        <v>0</v>
      </c>
      <c r="V20" s="39">
        <f t="shared" si="8"/>
        <v>0</v>
      </c>
      <c r="W20" s="41">
        <v>0</v>
      </c>
      <c r="X20" s="39">
        <f t="shared" si="9"/>
        <v>0</v>
      </c>
      <c r="Y20" s="41">
        <v>30</v>
      </c>
      <c r="Z20" s="39">
        <f t="shared" si="10"/>
        <v>120</v>
      </c>
      <c r="AA20" s="41">
        <v>0</v>
      </c>
      <c r="AB20" s="39">
        <f t="shared" si="11"/>
        <v>0</v>
      </c>
      <c r="AC20" s="41"/>
      <c r="AD20" s="49">
        <f t="shared" si="12"/>
        <v>0</v>
      </c>
    </row>
    <row r="21" spans="1:30" x14ac:dyDescent="0.25">
      <c r="A21" s="44"/>
      <c r="B21" s="45" t="s">
        <v>49</v>
      </c>
      <c r="C21" s="46">
        <v>176</v>
      </c>
      <c r="D21" s="45" t="s">
        <v>42</v>
      </c>
      <c r="E21" s="47">
        <v>3.9</v>
      </c>
      <c r="F21" s="39">
        <f t="shared" si="0"/>
        <v>686.4</v>
      </c>
      <c r="G21" s="48">
        <v>46</v>
      </c>
      <c r="H21" s="39">
        <f t="shared" si="1"/>
        <v>179.4</v>
      </c>
      <c r="I21" s="41">
        <v>0</v>
      </c>
      <c r="J21" s="39">
        <f t="shared" si="2"/>
        <v>0</v>
      </c>
      <c r="K21" s="41">
        <v>0</v>
      </c>
      <c r="L21" s="39">
        <f t="shared" si="3"/>
        <v>0</v>
      </c>
      <c r="M21" s="41">
        <v>40</v>
      </c>
      <c r="N21" s="39">
        <f t="shared" si="4"/>
        <v>156</v>
      </c>
      <c r="O21" s="41">
        <v>0</v>
      </c>
      <c r="P21" s="39">
        <f t="shared" si="5"/>
        <v>0</v>
      </c>
      <c r="Q21" s="41">
        <v>0</v>
      </c>
      <c r="R21" s="39">
        <f t="shared" si="6"/>
        <v>0</v>
      </c>
      <c r="S21" s="41">
        <v>45</v>
      </c>
      <c r="T21" s="39">
        <f t="shared" si="7"/>
        <v>175.5</v>
      </c>
      <c r="U21" s="41">
        <v>0</v>
      </c>
      <c r="V21" s="39">
        <f t="shared" si="8"/>
        <v>0</v>
      </c>
      <c r="W21" s="41">
        <v>0</v>
      </c>
      <c r="X21" s="39">
        <f t="shared" si="9"/>
        <v>0</v>
      </c>
      <c r="Y21" s="41">
        <v>45</v>
      </c>
      <c r="Z21" s="39">
        <f t="shared" si="10"/>
        <v>175.5</v>
      </c>
      <c r="AA21" s="41"/>
      <c r="AB21" s="39">
        <f t="shared" si="11"/>
        <v>0</v>
      </c>
      <c r="AC21" s="41">
        <v>0</v>
      </c>
      <c r="AD21" s="49">
        <f t="shared" si="12"/>
        <v>0</v>
      </c>
    </row>
    <row r="22" spans="1:30" x14ac:dyDescent="0.25">
      <c r="A22" s="44"/>
      <c r="B22" s="45" t="s">
        <v>50</v>
      </c>
      <c r="C22" s="46">
        <v>80</v>
      </c>
      <c r="D22" s="45" t="s">
        <v>45</v>
      </c>
      <c r="E22" s="47">
        <v>10</v>
      </c>
      <c r="F22" s="39">
        <f t="shared" si="0"/>
        <v>800</v>
      </c>
      <c r="G22" s="48">
        <v>15</v>
      </c>
      <c r="H22" s="39">
        <f t="shared" si="1"/>
        <v>150</v>
      </c>
      <c r="I22" s="41">
        <v>10</v>
      </c>
      <c r="J22" s="39">
        <f t="shared" si="2"/>
        <v>100</v>
      </c>
      <c r="K22" s="41">
        <v>0</v>
      </c>
      <c r="L22" s="39">
        <f t="shared" si="3"/>
        <v>0</v>
      </c>
      <c r="M22" s="41">
        <v>10</v>
      </c>
      <c r="N22" s="39">
        <f t="shared" si="4"/>
        <v>100</v>
      </c>
      <c r="O22" s="41">
        <v>10</v>
      </c>
      <c r="P22" s="39">
        <f t="shared" si="5"/>
        <v>100</v>
      </c>
      <c r="Q22" s="41">
        <v>0</v>
      </c>
      <c r="R22" s="39">
        <f t="shared" si="6"/>
        <v>0</v>
      </c>
      <c r="S22" s="41">
        <v>10</v>
      </c>
      <c r="T22" s="39">
        <f t="shared" si="7"/>
        <v>100</v>
      </c>
      <c r="U22" s="41">
        <v>0</v>
      </c>
      <c r="V22" s="39">
        <f t="shared" si="8"/>
        <v>0</v>
      </c>
      <c r="W22" s="41">
        <v>5</v>
      </c>
      <c r="X22" s="39">
        <f t="shared" si="9"/>
        <v>50</v>
      </c>
      <c r="Y22" s="41">
        <v>10</v>
      </c>
      <c r="Z22" s="39">
        <f t="shared" si="10"/>
        <v>100</v>
      </c>
      <c r="AA22" s="41">
        <v>10</v>
      </c>
      <c r="AB22" s="39">
        <f t="shared" si="11"/>
        <v>100</v>
      </c>
      <c r="AC22" s="41">
        <v>0</v>
      </c>
      <c r="AD22" s="49">
        <f t="shared" si="12"/>
        <v>0</v>
      </c>
    </row>
    <row r="23" spans="1:30" x14ac:dyDescent="0.25">
      <c r="A23" s="44"/>
      <c r="B23" s="45" t="s">
        <v>51</v>
      </c>
      <c r="C23" s="46">
        <v>8</v>
      </c>
      <c r="D23" s="45" t="s">
        <v>42</v>
      </c>
      <c r="E23" s="47">
        <v>5.5</v>
      </c>
      <c r="F23" s="39">
        <f t="shared" si="0"/>
        <v>44</v>
      </c>
      <c r="G23" s="48">
        <v>4</v>
      </c>
      <c r="H23" s="39">
        <f t="shared" si="1"/>
        <v>22</v>
      </c>
      <c r="I23" s="41"/>
      <c r="J23" s="39">
        <f t="shared" si="2"/>
        <v>0</v>
      </c>
      <c r="K23" s="41"/>
      <c r="L23" s="39">
        <f t="shared" si="3"/>
        <v>0</v>
      </c>
      <c r="M23" s="41">
        <v>4</v>
      </c>
      <c r="N23" s="39">
        <f t="shared" si="4"/>
        <v>22</v>
      </c>
      <c r="O23" s="41"/>
      <c r="P23" s="39">
        <f t="shared" si="5"/>
        <v>0</v>
      </c>
      <c r="Q23" s="41"/>
      <c r="R23" s="39">
        <f t="shared" si="6"/>
        <v>0</v>
      </c>
      <c r="S23" s="41"/>
      <c r="T23" s="39">
        <f t="shared" si="7"/>
        <v>0</v>
      </c>
      <c r="U23" s="41"/>
      <c r="V23" s="39">
        <f t="shared" si="8"/>
        <v>0</v>
      </c>
      <c r="W23" s="41"/>
      <c r="X23" s="39">
        <f t="shared" si="9"/>
        <v>0</v>
      </c>
      <c r="Y23" s="41"/>
      <c r="Z23" s="39">
        <f t="shared" si="10"/>
        <v>0</v>
      </c>
      <c r="AA23" s="41"/>
      <c r="AB23" s="39">
        <f t="shared" si="11"/>
        <v>0</v>
      </c>
      <c r="AC23" s="41"/>
      <c r="AD23" s="49">
        <f t="shared" si="12"/>
        <v>0</v>
      </c>
    </row>
    <row r="24" spans="1:30" x14ac:dyDescent="0.25">
      <c r="A24" s="44"/>
      <c r="B24" s="45" t="s">
        <v>52</v>
      </c>
      <c r="C24" s="46">
        <v>20</v>
      </c>
      <c r="D24" s="45" t="s">
        <v>42</v>
      </c>
      <c r="E24" s="47">
        <v>30</v>
      </c>
      <c r="F24" s="39">
        <f t="shared" si="0"/>
        <v>600</v>
      </c>
      <c r="G24" s="48">
        <v>5</v>
      </c>
      <c r="H24" s="39">
        <f t="shared" si="1"/>
        <v>150</v>
      </c>
      <c r="I24" s="41">
        <v>0</v>
      </c>
      <c r="J24" s="39">
        <f t="shared" si="2"/>
        <v>0</v>
      </c>
      <c r="K24" s="41">
        <v>0</v>
      </c>
      <c r="L24" s="39">
        <f t="shared" si="3"/>
        <v>0</v>
      </c>
      <c r="M24" s="41">
        <v>5</v>
      </c>
      <c r="N24" s="39">
        <f t="shared" si="4"/>
        <v>150</v>
      </c>
      <c r="O24" s="41">
        <v>0</v>
      </c>
      <c r="P24" s="39">
        <f t="shared" si="5"/>
        <v>0</v>
      </c>
      <c r="Q24" s="41">
        <v>0</v>
      </c>
      <c r="R24" s="39">
        <f t="shared" si="6"/>
        <v>0</v>
      </c>
      <c r="S24" s="41">
        <v>5</v>
      </c>
      <c r="T24" s="39">
        <f t="shared" si="7"/>
        <v>150</v>
      </c>
      <c r="U24" s="41">
        <v>0</v>
      </c>
      <c r="V24" s="39">
        <f t="shared" si="8"/>
        <v>0</v>
      </c>
      <c r="W24" s="41">
        <v>0</v>
      </c>
      <c r="X24" s="39">
        <f t="shared" si="9"/>
        <v>0</v>
      </c>
      <c r="Y24" s="41">
        <v>5</v>
      </c>
      <c r="Z24" s="39">
        <f t="shared" si="10"/>
        <v>150</v>
      </c>
      <c r="AA24" s="41">
        <v>0</v>
      </c>
      <c r="AB24" s="39">
        <f t="shared" si="11"/>
        <v>0</v>
      </c>
      <c r="AC24" s="41">
        <v>0</v>
      </c>
      <c r="AD24" s="49">
        <f t="shared" si="12"/>
        <v>0</v>
      </c>
    </row>
    <row r="25" spans="1:30" x14ac:dyDescent="0.25">
      <c r="A25" s="44"/>
      <c r="B25" s="45" t="s">
        <v>53</v>
      </c>
      <c r="C25" s="46">
        <v>15</v>
      </c>
      <c r="D25" s="45" t="s">
        <v>42</v>
      </c>
      <c r="E25" s="47">
        <v>9</v>
      </c>
      <c r="F25" s="39">
        <f t="shared" si="0"/>
        <v>135</v>
      </c>
      <c r="G25" s="48">
        <v>6</v>
      </c>
      <c r="H25" s="39">
        <f t="shared" si="1"/>
        <v>54</v>
      </c>
      <c r="I25" s="41">
        <v>0</v>
      </c>
      <c r="J25" s="39">
        <f t="shared" si="2"/>
        <v>0</v>
      </c>
      <c r="K25" s="41">
        <v>0</v>
      </c>
      <c r="L25" s="39">
        <f t="shared" si="3"/>
        <v>0</v>
      </c>
      <c r="M25" s="41">
        <v>3</v>
      </c>
      <c r="N25" s="39">
        <f t="shared" si="4"/>
        <v>27</v>
      </c>
      <c r="O25" s="41">
        <v>0</v>
      </c>
      <c r="P25" s="39">
        <f t="shared" si="5"/>
        <v>0</v>
      </c>
      <c r="Q25" s="41">
        <v>0</v>
      </c>
      <c r="R25" s="39">
        <f t="shared" si="6"/>
        <v>0</v>
      </c>
      <c r="S25" s="41">
        <v>3</v>
      </c>
      <c r="T25" s="39">
        <f t="shared" si="7"/>
        <v>27</v>
      </c>
      <c r="U25" s="41">
        <v>0</v>
      </c>
      <c r="V25" s="39">
        <f t="shared" si="8"/>
        <v>0</v>
      </c>
      <c r="W25" s="41">
        <v>0</v>
      </c>
      <c r="X25" s="39">
        <f t="shared" si="9"/>
        <v>0</v>
      </c>
      <c r="Y25" s="41">
        <v>3</v>
      </c>
      <c r="Z25" s="39">
        <f t="shared" si="10"/>
        <v>27</v>
      </c>
      <c r="AA25" s="41">
        <v>0</v>
      </c>
      <c r="AB25" s="39">
        <f t="shared" si="11"/>
        <v>0</v>
      </c>
      <c r="AC25" s="41">
        <v>0</v>
      </c>
      <c r="AD25" s="49">
        <f t="shared" si="12"/>
        <v>0</v>
      </c>
    </row>
    <row r="26" spans="1:30" x14ac:dyDescent="0.25">
      <c r="A26" s="44"/>
      <c r="B26" s="45" t="s">
        <v>54</v>
      </c>
      <c r="C26" s="46">
        <v>10</v>
      </c>
      <c r="D26" s="45" t="s">
        <v>42</v>
      </c>
      <c r="E26" s="47">
        <v>26</v>
      </c>
      <c r="F26" s="39">
        <f t="shared" si="0"/>
        <v>260</v>
      </c>
      <c r="G26" s="48">
        <v>3</v>
      </c>
      <c r="H26" s="39">
        <f t="shared" si="1"/>
        <v>78</v>
      </c>
      <c r="I26" s="41">
        <v>0</v>
      </c>
      <c r="J26" s="39">
        <f t="shared" si="2"/>
        <v>0</v>
      </c>
      <c r="K26" s="41">
        <v>0</v>
      </c>
      <c r="L26" s="39">
        <f t="shared" si="3"/>
        <v>0</v>
      </c>
      <c r="M26" s="41">
        <v>3</v>
      </c>
      <c r="N26" s="39">
        <f t="shared" si="4"/>
        <v>78</v>
      </c>
      <c r="O26" s="41">
        <v>0</v>
      </c>
      <c r="P26" s="39">
        <f t="shared" si="5"/>
        <v>0</v>
      </c>
      <c r="Q26" s="41">
        <v>0</v>
      </c>
      <c r="R26" s="39">
        <f t="shared" si="6"/>
        <v>0</v>
      </c>
      <c r="S26" s="41">
        <v>2</v>
      </c>
      <c r="T26" s="39">
        <f t="shared" si="7"/>
        <v>52</v>
      </c>
      <c r="U26" s="41">
        <v>0</v>
      </c>
      <c r="V26" s="39">
        <f t="shared" si="8"/>
        <v>0</v>
      </c>
      <c r="W26" s="41">
        <v>0</v>
      </c>
      <c r="X26" s="39">
        <f t="shared" si="9"/>
        <v>0</v>
      </c>
      <c r="Y26" s="41">
        <v>2</v>
      </c>
      <c r="Z26" s="39">
        <f t="shared" si="10"/>
        <v>52</v>
      </c>
      <c r="AA26" s="41">
        <v>0</v>
      </c>
      <c r="AB26" s="39">
        <f t="shared" si="11"/>
        <v>0</v>
      </c>
      <c r="AC26" s="41">
        <v>0</v>
      </c>
      <c r="AD26" s="49">
        <f t="shared" si="12"/>
        <v>0</v>
      </c>
    </row>
    <row r="27" spans="1:30" x14ac:dyDescent="0.25">
      <c r="A27" s="44"/>
      <c r="B27" s="45" t="s">
        <v>55</v>
      </c>
      <c r="C27" s="46">
        <v>40</v>
      </c>
      <c r="D27" s="45" t="s">
        <v>42</v>
      </c>
      <c r="E27" s="47">
        <v>60</v>
      </c>
      <c r="F27" s="39">
        <f t="shared" si="0"/>
        <v>2400</v>
      </c>
      <c r="G27" s="48">
        <v>15</v>
      </c>
      <c r="H27" s="39">
        <f t="shared" si="1"/>
        <v>900</v>
      </c>
      <c r="I27" s="41">
        <v>0</v>
      </c>
      <c r="J27" s="39">
        <f t="shared" si="2"/>
        <v>0</v>
      </c>
      <c r="K27" s="41">
        <v>0</v>
      </c>
      <c r="L27" s="39">
        <f t="shared" si="3"/>
        <v>0</v>
      </c>
      <c r="M27" s="41">
        <v>10</v>
      </c>
      <c r="N27" s="39">
        <f t="shared" si="4"/>
        <v>600</v>
      </c>
      <c r="O27" s="41">
        <v>0</v>
      </c>
      <c r="P27" s="39">
        <f t="shared" si="5"/>
        <v>0</v>
      </c>
      <c r="Q27" s="41">
        <v>0</v>
      </c>
      <c r="R27" s="39">
        <f t="shared" si="6"/>
        <v>0</v>
      </c>
      <c r="S27" s="41">
        <v>10</v>
      </c>
      <c r="T27" s="39">
        <f t="shared" si="7"/>
        <v>600</v>
      </c>
      <c r="U27" s="41">
        <v>0</v>
      </c>
      <c r="V27" s="39">
        <f t="shared" si="8"/>
        <v>0</v>
      </c>
      <c r="W27" s="41">
        <v>0</v>
      </c>
      <c r="X27" s="39">
        <f t="shared" si="9"/>
        <v>0</v>
      </c>
      <c r="Y27" s="41">
        <v>5</v>
      </c>
      <c r="Z27" s="39">
        <f t="shared" si="10"/>
        <v>300</v>
      </c>
      <c r="AA27" s="41">
        <v>0</v>
      </c>
      <c r="AB27" s="39">
        <f t="shared" si="11"/>
        <v>0</v>
      </c>
      <c r="AC27" s="41">
        <v>0</v>
      </c>
      <c r="AD27" s="49">
        <f t="shared" si="12"/>
        <v>0</v>
      </c>
    </row>
    <row r="28" spans="1:30" x14ac:dyDescent="0.25">
      <c r="A28" s="44"/>
      <c r="B28" s="45" t="s">
        <v>56</v>
      </c>
      <c r="C28" s="46">
        <v>40</v>
      </c>
      <c r="D28" s="45" t="s">
        <v>42</v>
      </c>
      <c r="E28" s="47">
        <v>8</v>
      </c>
      <c r="F28" s="39">
        <f t="shared" si="0"/>
        <v>320</v>
      </c>
      <c r="G28" s="48">
        <v>15</v>
      </c>
      <c r="H28" s="39">
        <f t="shared" si="1"/>
        <v>120</v>
      </c>
      <c r="I28" s="41">
        <v>0</v>
      </c>
      <c r="J28" s="39">
        <f t="shared" si="2"/>
        <v>0</v>
      </c>
      <c r="K28" s="41">
        <v>0</v>
      </c>
      <c r="L28" s="39">
        <f t="shared" si="3"/>
        <v>0</v>
      </c>
      <c r="M28" s="41">
        <v>10</v>
      </c>
      <c r="N28" s="39">
        <f t="shared" si="4"/>
        <v>80</v>
      </c>
      <c r="O28" s="41">
        <v>0</v>
      </c>
      <c r="P28" s="39">
        <f t="shared" si="5"/>
        <v>0</v>
      </c>
      <c r="Q28" s="41">
        <v>0</v>
      </c>
      <c r="R28" s="39">
        <f t="shared" si="6"/>
        <v>0</v>
      </c>
      <c r="S28" s="41">
        <v>10</v>
      </c>
      <c r="T28" s="39">
        <f t="shared" si="7"/>
        <v>80</v>
      </c>
      <c r="U28" s="41">
        <v>0</v>
      </c>
      <c r="V28" s="39">
        <f t="shared" si="8"/>
        <v>0</v>
      </c>
      <c r="W28" s="41">
        <v>0</v>
      </c>
      <c r="X28" s="39">
        <f>(W28*E28)</f>
        <v>0</v>
      </c>
      <c r="Y28" s="41">
        <v>5</v>
      </c>
      <c r="Z28" s="39">
        <f t="shared" si="10"/>
        <v>40</v>
      </c>
      <c r="AA28" s="41">
        <v>0</v>
      </c>
      <c r="AB28" s="39">
        <f t="shared" si="11"/>
        <v>0</v>
      </c>
      <c r="AC28" s="41">
        <v>0</v>
      </c>
      <c r="AD28" s="49">
        <f t="shared" si="12"/>
        <v>0</v>
      </c>
    </row>
    <row r="29" spans="1:30" x14ac:dyDescent="0.25">
      <c r="A29" s="44"/>
      <c r="B29" s="45" t="s">
        <v>57</v>
      </c>
      <c r="C29" s="46">
        <v>80</v>
      </c>
      <c r="D29" s="45" t="s">
        <v>42</v>
      </c>
      <c r="E29" s="47">
        <v>12</v>
      </c>
      <c r="F29" s="39">
        <f t="shared" si="0"/>
        <v>960</v>
      </c>
      <c r="G29" s="48">
        <v>20</v>
      </c>
      <c r="H29" s="39">
        <f t="shared" si="1"/>
        <v>240</v>
      </c>
      <c r="I29" s="41">
        <v>10</v>
      </c>
      <c r="J29" s="39">
        <f t="shared" si="2"/>
        <v>120</v>
      </c>
      <c r="K29" s="41">
        <v>0</v>
      </c>
      <c r="L29" s="39">
        <f t="shared" si="3"/>
        <v>0</v>
      </c>
      <c r="M29" s="41">
        <v>10</v>
      </c>
      <c r="N29" s="39">
        <f t="shared" si="4"/>
        <v>120</v>
      </c>
      <c r="O29" s="41">
        <v>10</v>
      </c>
      <c r="P29" s="39">
        <f t="shared" si="5"/>
        <v>120</v>
      </c>
      <c r="Q29" s="41">
        <v>0</v>
      </c>
      <c r="R29" s="39">
        <f t="shared" si="6"/>
        <v>0</v>
      </c>
      <c r="S29" s="41">
        <v>15</v>
      </c>
      <c r="T29" s="39">
        <f t="shared" si="7"/>
        <v>180</v>
      </c>
      <c r="U29" s="41">
        <v>0</v>
      </c>
      <c r="V29" s="39">
        <f t="shared" si="8"/>
        <v>0</v>
      </c>
      <c r="W29" s="41">
        <v>0</v>
      </c>
      <c r="X29" s="39">
        <f t="shared" si="9"/>
        <v>0</v>
      </c>
      <c r="Y29" s="41">
        <v>15</v>
      </c>
      <c r="Z29" s="39">
        <f t="shared" si="10"/>
        <v>180</v>
      </c>
      <c r="AA29" s="41">
        <v>0</v>
      </c>
      <c r="AB29" s="39">
        <f t="shared" si="11"/>
        <v>0</v>
      </c>
      <c r="AC29" s="41">
        <v>0</v>
      </c>
      <c r="AD29" s="49">
        <f t="shared" si="12"/>
        <v>0</v>
      </c>
    </row>
    <row r="30" spans="1:30" x14ac:dyDescent="0.25">
      <c r="A30" s="44"/>
      <c r="B30" s="45" t="s">
        <v>58</v>
      </c>
      <c r="C30" s="46">
        <v>7</v>
      </c>
      <c r="D30" s="45" t="s">
        <v>42</v>
      </c>
      <c r="E30" s="47">
        <v>60</v>
      </c>
      <c r="F30" s="39">
        <f t="shared" si="0"/>
        <v>420</v>
      </c>
      <c r="G30" s="48">
        <v>2</v>
      </c>
      <c r="H30" s="39">
        <f t="shared" si="1"/>
        <v>120</v>
      </c>
      <c r="I30" s="41">
        <v>0</v>
      </c>
      <c r="J30" s="39">
        <f t="shared" si="2"/>
        <v>0</v>
      </c>
      <c r="K30" s="41">
        <v>0</v>
      </c>
      <c r="L30" s="39">
        <f t="shared" si="3"/>
        <v>0</v>
      </c>
      <c r="M30" s="41">
        <v>2</v>
      </c>
      <c r="N30" s="39">
        <f t="shared" si="4"/>
        <v>120</v>
      </c>
      <c r="O30" s="41">
        <v>0</v>
      </c>
      <c r="P30" s="39">
        <v>0</v>
      </c>
      <c r="Q30" s="41">
        <v>0</v>
      </c>
      <c r="R30" s="39">
        <f t="shared" si="6"/>
        <v>0</v>
      </c>
      <c r="S30" s="41">
        <v>1</v>
      </c>
      <c r="T30" s="39">
        <f t="shared" si="7"/>
        <v>60</v>
      </c>
      <c r="U30" s="41">
        <v>0</v>
      </c>
      <c r="V30" s="39">
        <f t="shared" si="8"/>
        <v>0</v>
      </c>
      <c r="W30" s="41">
        <v>0</v>
      </c>
      <c r="X30" s="39">
        <f t="shared" si="9"/>
        <v>0</v>
      </c>
      <c r="Y30" s="41">
        <v>2</v>
      </c>
      <c r="Z30" s="39">
        <f t="shared" si="10"/>
        <v>120</v>
      </c>
      <c r="AA30" s="41">
        <v>0</v>
      </c>
      <c r="AB30" s="39">
        <f t="shared" si="11"/>
        <v>0</v>
      </c>
      <c r="AC30" s="41">
        <v>0</v>
      </c>
      <c r="AD30" s="49">
        <f t="shared" si="12"/>
        <v>0</v>
      </c>
    </row>
    <row r="31" spans="1:30" x14ac:dyDescent="0.25">
      <c r="A31" s="44"/>
      <c r="B31" s="45" t="s">
        <v>59</v>
      </c>
      <c r="C31" s="46">
        <v>37</v>
      </c>
      <c r="D31" s="45" t="s">
        <v>42</v>
      </c>
      <c r="E31" s="47">
        <v>15</v>
      </c>
      <c r="F31" s="39">
        <f t="shared" si="0"/>
        <v>555</v>
      </c>
      <c r="G31" s="48">
        <v>10</v>
      </c>
      <c r="H31" s="39">
        <f t="shared" si="1"/>
        <v>150</v>
      </c>
      <c r="I31" s="41">
        <v>0</v>
      </c>
      <c r="J31" s="39">
        <f t="shared" si="2"/>
        <v>0</v>
      </c>
      <c r="K31" s="41">
        <v>0</v>
      </c>
      <c r="L31" s="39">
        <f t="shared" si="3"/>
        <v>0</v>
      </c>
      <c r="M31" s="41">
        <v>10</v>
      </c>
      <c r="N31" s="39">
        <f t="shared" si="4"/>
        <v>150</v>
      </c>
      <c r="O31" s="41">
        <v>0</v>
      </c>
      <c r="P31" s="39">
        <f t="shared" si="5"/>
        <v>0</v>
      </c>
      <c r="Q31" s="41">
        <v>0</v>
      </c>
      <c r="R31" s="39">
        <f t="shared" si="6"/>
        <v>0</v>
      </c>
      <c r="S31" s="41">
        <v>7</v>
      </c>
      <c r="T31" s="39">
        <f t="shared" si="7"/>
        <v>105</v>
      </c>
      <c r="U31" s="41">
        <v>0</v>
      </c>
      <c r="V31" s="39">
        <f t="shared" si="8"/>
        <v>0</v>
      </c>
      <c r="W31" s="41">
        <v>0</v>
      </c>
      <c r="X31" s="39">
        <f t="shared" si="9"/>
        <v>0</v>
      </c>
      <c r="Y31" s="41">
        <v>10</v>
      </c>
      <c r="Z31" s="39">
        <f t="shared" si="10"/>
        <v>150</v>
      </c>
      <c r="AA31" s="41">
        <v>0</v>
      </c>
      <c r="AB31" s="39">
        <f t="shared" si="11"/>
        <v>0</v>
      </c>
      <c r="AC31" s="41">
        <v>0</v>
      </c>
      <c r="AD31" s="49">
        <f t="shared" si="12"/>
        <v>0</v>
      </c>
    </row>
    <row r="32" spans="1:30" x14ac:dyDescent="0.25">
      <c r="A32" s="44"/>
      <c r="B32" s="45" t="s">
        <v>60</v>
      </c>
      <c r="C32" s="46">
        <v>10</v>
      </c>
      <c r="D32" s="45" t="s">
        <v>42</v>
      </c>
      <c r="E32" s="47">
        <v>25.5</v>
      </c>
      <c r="F32" s="39">
        <f t="shared" si="0"/>
        <v>255</v>
      </c>
      <c r="G32" s="48">
        <v>3</v>
      </c>
      <c r="H32" s="39">
        <f t="shared" si="1"/>
        <v>76.5</v>
      </c>
      <c r="I32" s="41">
        <v>0</v>
      </c>
      <c r="J32" s="39">
        <f t="shared" si="2"/>
        <v>0</v>
      </c>
      <c r="K32" s="41">
        <v>0</v>
      </c>
      <c r="L32" s="39">
        <f t="shared" si="3"/>
        <v>0</v>
      </c>
      <c r="M32" s="41">
        <v>2</v>
      </c>
      <c r="N32" s="39">
        <f t="shared" si="4"/>
        <v>51</v>
      </c>
      <c r="O32" s="41">
        <v>0</v>
      </c>
      <c r="P32" s="39">
        <f t="shared" si="5"/>
        <v>0</v>
      </c>
      <c r="Q32" s="41">
        <v>0</v>
      </c>
      <c r="R32" s="39">
        <f t="shared" si="6"/>
        <v>0</v>
      </c>
      <c r="S32" s="41">
        <v>2</v>
      </c>
      <c r="T32" s="39">
        <f t="shared" si="7"/>
        <v>51</v>
      </c>
      <c r="U32" s="41">
        <v>0</v>
      </c>
      <c r="V32" s="39">
        <f t="shared" si="8"/>
        <v>0</v>
      </c>
      <c r="W32" s="41">
        <v>0</v>
      </c>
      <c r="X32" s="39">
        <f t="shared" si="9"/>
        <v>0</v>
      </c>
      <c r="Y32" s="41">
        <v>3</v>
      </c>
      <c r="Z32" s="39">
        <f t="shared" si="10"/>
        <v>76.5</v>
      </c>
      <c r="AA32" s="41">
        <v>0</v>
      </c>
      <c r="AB32" s="39">
        <f t="shared" si="11"/>
        <v>0</v>
      </c>
      <c r="AC32" s="41">
        <v>0</v>
      </c>
      <c r="AD32" s="49">
        <f t="shared" si="12"/>
        <v>0</v>
      </c>
    </row>
    <row r="33" spans="1:30" x14ac:dyDescent="0.25">
      <c r="A33" s="44"/>
      <c r="B33" s="45" t="s">
        <v>61</v>
      </c>
      <c r="C33" s="46">
        <v>36</v>
      </c>
      <c r="D33" s="45" t="s">
        <v>42</v>
      </c>
      <c r="E33" s="47">
        <v>1</v>
      </c>
      <c r="F33" s="39">
        <f t="shared" si="0"/>
        <v>36</v>
      </c>
      <c r="G33" s="48">
        <v>6</v>
      </c>
      <c r="H33" s="39">
        <f t="shared" si="1"/>
        <v>6</v>
      </c>
      <c r="I33" s="41">
        <v>0</v>
      </c>
      <c r="J33" s="39">
        <f t="shared" si="2"/>
        <v>0</v>
      </c>
      <c r="K33" s="41">
        <v>0</v>
      </c>
      <c r="L33" s="39">
        <f t="shared" si="3"/>
        <v>0</v>
      </c>
      <c r="M33" s="41">
        <v>10</v>
      </c>
      <c r="N33" s="39">
        <f t="shared" si="4"/>
        <v>10</v>
      </c>
      <c r="O33" s="41">
        <v>0</v>
      </c>
      <c r="P33" s="39">
        <f t="shared" si="5"/>
        <v>0</v>
      </c>
      <c r="Q33" s="41">
        <v>0</v>
      </c>
      <c r="R33" s="39">
        <f t="shared" si="6"/>
        <v>0</v>
      </c>
      <c r="S33" s="41">
        <v>10</v>
      </c>
      <c r="T33" s="39">
        <f t="shared" si="7"/>
        <v>10</v>
      </c>
      <c r="U33" s="41">
        <v>0</v>
      </c>
      <c r="V33" s="39">
        <f t="shared" si="8"/>
        <v>0</v>
      </c>
      <c r="W33" s="41">
        <v>0</v>
      </c>
      <c r="X33" s="39">
        <f t="shared" si="9"/>
        <v>0</v>
      </c>
      <c r="Y33" s="41">
        <v>10</v>
      </c>
      <c r="Z33" s="39">
        <f t="shared" si="10"/>
        <v>10</v>
      </c>
      <c r="AA33" s="41">
        <v>0</v>
      </c>
      <c r="AB33" s="39">
        <f t="shared" si="11"/>
        <v>0</v>
      </c>
      <c r="AC33" s="41">
        <v>0</v>
      </c>
      <c r="AD33" s="49">
        <f t="shared" si="12"/>
        <v>0</v>
      </c>
    </row>
    <row r="34" spans="1:30" x14ac:dyDescent="0.25">
      <c r="A34" s="44"/>
      <c r="B34" s="45" t="s">
        <v>62</v>
      </c>
      <c r="C34" s="46">
        <v>27</v>
      </c>
      <c r="D34" s="45" t="s">
        <v>63</v>
      </c>
      <c r="E34" s="47">
        <v>20</v>
      </c>
      <c r="F34" s="39">
        <f t="shared" si="0"/>
        <v>540</v>
      </c>
      <c r="G34" s="48">
        <v>7</v>
      </c>
      <c r="H34" s="39">
        <f t="shared" si="1"/>
        <v>140</v>
      </c>
      <c r="I34" s="41">
        <v>0</v>
      </c>
      <c r="J34" s="39">
        <f t="shared" si="2"/>
        <v>0</v>
      </c>
      <c r="K34" s="41">
        <v>0</v>
      </c>
      <c r="L34" s="39">
        <f t="shared" si="3"/>
        <v>0</v>
      </c>
      <c r="M34" s="41">
        <v>7</v>
      </c>
      <c r="N34" s="39">
        <f t="shared" si="4"/>
        <v>140</v>
      </c>
      <c r="O34" s="41">
        <v>0</v>
      </c>
      <c r="P34" s="39">
        <f t="shared" si="5"/>
        <v>0</v>
      </c>
      <c r="Q34" s="41">
        <v>0</v>
      </c>
      <c r="R34" s="39">
        <f t="shared" si="6"/>
        <v>0</v>
      </c>
      <c r="S34" s="41">
        <v>6</v>
      </c>
      <c r="T34" s="39">
        <f t="shared" si="7"/>
        <v>120</v>
      </c>
      <c r="U34" s="41">
        <v>0</v>
      </c>
      <c r="V34" s="39">
        <f t="shared" si="8"/>
        <v>0</v>
      </c>
      <c r="W34" s="41">
        <v>0</v>
      </c>
      <c r="X34" s="39">
        <f t="shared" si="9"/>
        <v>0</v>
      </c>
      <c r="Y34" s="41">
        <v>7</v>
      </c>
      <c r="Z34" s="39">
        <f t="shared" si="10"/>
        <v>140</v>
      </c>
      <c r="AA34" s="41">
        <v>0</v>
      </c>
      <c r="AB34" s="39">
        <f t="shared" si="11"/>
        <v>0</v>
      </c>
      <c r="AC34" s="41">
        <v>0</v>
      </c>
      <c r="AD34" s="49">
        <f t="shared" si="12"/>
        <v>0</v>
      </c>
    </row>
    <row r="35" spans="1:30" x14ac:dyDescent="0.25">
      <c r="A35" s="44"/>
      <c r="B35" s="45" t="s">
        <v>64</v>
      </c>
      <c r="C35" s="46">
        <v>386</v>
      </c>
      <c r="D35" s="45" t="s">
        <v>42</v>
      </c>
      <c r="E35" s="47">
        <v>2.5</v>
      </c>
      <c r="F35" s="39">
        <f t="shared" si="0"/>
        <v>965</v>
      </c>
      <c r="G35" s="48">
        <v>34</v>
      </c>
      <c r="H35" s="39">
        <f t="shared" si="1"/>
        <v>85</v>
      </c>
      <c r="I35" s="41">
        <v>34</v>
      </c>
      <c r="J35" s="39">
        <f t="shared" si="2"/>
        <v>85</v>
      </c>
      <c r="K35" s="41">
        <v>32</v>
      </c>
      <c r="L35" s="39">
        <f t="shared" si="3"/>
        <v>80</v>
      </c>
      <c r="M35" s="41">
        <v>32</v>
      </c>
      <c r="N35" s="39">
        <f t="shared" si="4"/>
        <v>80</v>
      </c>
      <c r="O35" s="41">
        <v>32</v>
      </c>
      <c r="P35" s="39">
        <f t="shared" si="5"/>
        <v>80</v>
      </c>
      <c r="Q35" s="41">
        <v>32</v>
      </c>
      <c r="R35" s="39">
        <f t="shared" si="6"/>
        <v>80</v>
      </c>
      <c r="S35" s="41">
        <v>32</v>
      </c>
      <c r="T35" s="39">
        <f t="shared" si="7"/>
        <v>80</v>
      </c>
      <c r="U35" s="41">
        <v>32</v>
      </c>
      <c r="V35" s="39">
        <f t="shared" si="8"/>
        <v>80</v>
      </c>
      <c r="W35" s="41">
        <v>32</v>
      </c>
      <c r="X35" s="39">
        <f t="shared" si="9"/>
        <v>80</v>
      </c>
      <c r="Y35" s="41">
        <v>32</v>
      </c>
      <c r="Z35" s="39">
        <f t="shared" si="10"/>
        <v>80</v>
      </c>
      <c r="AA35" s="41">
        <v>32</v>
      </c>
      <c r="AB35" s="39">
        <f t="shared" si="11"/>
        <v>80</v>
      </c>
      <c r="AC35" s="41">
        <v>30</v>
      </c>
      <c r="AD35" s="49">
        <f t="shared" si="12"/>
        <v>75</v>
      </c>
    </row>
    <row r="36" spans="1:30" x14ac:dyDescent="0.25">
      <c r="A36" s="50"/>
      <c r="B36" s="45" t="s">
        <v>65</v>
      </c>
      <c r="C36" s="46">
        <v>10</v>
      </c>
      <c r="D36" s="45" t="s">
        <v>42</v>
      </c>
      <c r="E36" s="47">
        <v>90</v>
      </c>
      <c r="F36" s="39">
        <f t="shared" si="0"/>
        <v>900</v>
      </c>
      <c r="G36" s="48">
        <v>3</v>
      </c>
      <c r="H36" s="39">
        <f t="shared" si="1"/>
        <v>270</v>
      </c>
      <c r="I36" s="41">
        <v>0</v>
      </c>
      <c r="J36" s="39">
        <f t="shared" si="2"/>
        <v>0</v>
      </c>
      <c r="K36" s="41">
        <v>0</v>
      </c>
      <c r="L36" s="39">
        <f t="shared" si="3"/>
        <v>0</v>
      </c>
      <c r="M36" s="41">
        <v>3</v>
      </c>
      <c r="N36" s="39">
        <f t="shared" si="4"/>
        <v>270</v>
      </c>
      <c r="O36" s="41">
        <v>0</v>
      </c>
      <c r="P36" s="39">
        <f t="shared" si="5"/>
        <v>0</v>
      </c>
      <c r="Q36" s="41">
        <v>0</v>
      </c>
      <c r="R36" s="39">
        <f t="shared" si="6"/>
        <v>0</v>
      </c>
      <c r="S36" s="41">
        <v>2</v>
      </c>
      <c r="T36" s="39">
        <f t="shared" si="7"/>
        <v>180</v>
      </c>
      <c r="U36" s="41">
        <v>0</v>
      </c>
      <c r="V36" s="39">
        <f t="shared" si="8"/>
        <v>0</v>
      </c>
      <c r="W36" s="41">
        <v>0</v>
      </c>
      <c r="X36" s="39">
        <f t="shared" si="9"/>
        <v>0</v>
      </c>
      <c r="Y36" s="41">
        <v>2</v>
      </c>
      <c r="Z36" s="39">
        <f t="shared" si="10"/>
        <v>180</v>
      </c>
      <c r="AA36" s="41">
        <v>0</v>
      </c>
      <c r="AB36" s="39">
        <f t="shared" si="11"/>
        <v>0</v>
      </c>
      <c r="AC36" s="41">
        <v>0</v>
      </c>
      <c r="AD36" s="49">
        <f t="shared" si="12"/>
        <v>0</v>
      </c>
    </row>
    <row r="37" spans="1:30" x14ac:dyDescent="0.25">
      <c r="A37" s="44"/>
      <c r="B37" s="45" t="s">
        <v>66</v>
      </c>
      <c r="C37" s="46">
        <v>50</v>
      </c>
      <c r="D37" s="45" t="s">
        <v>42</v>
      </c>
      <c r="E37" s="47">
        <v>18</v>
      </c>
      <c r="F37" s="39">
        <f t="shared" si="0"/>
        <v>900</v>
      </c>
      <c r="G37" s="48">
        <v>13</v>
      </c>
      <c r="H37" s="39">
        <f t="shared" si="1"/>
        <v>234</v>
      </c>
      <c r="I37" s="41">
        <v>0</v>
      </c>
      <c r="J37" s="39">
        <f t="shared" si="2"/>
        <v>0</v>
      </c>
      <c r="K37" s="41">
        <v>0</v>
      </c>
      <c r="L37" s="39">
        <f t="shared" si="3"/>
        <v>0</v>
      </c>
      <c r="M37" s="41">
        <v>13</v>
      </c>
      <c r="N37" s="39">
        <f t="shared" si="4"/>
        <v>234</v>
      </c>
      <c r="O37" s="41">
        <v>0</v>
      </c>
      <c r="P37" s="39">
        <f t="shared" si="5"/>
        <v>0</v>
      </c>
      <c r="Q37" s="41">
        <v>0</v>
      </c>
      <c r="R37" s="39">
        <f t="shared" si="6"/>
        <v>0</v>
      </c>
      <c r="S37" s="41">
        <v>12</v>
      </c>
      <c r="T37" s="39">
        <f t="shared" si="7"/>
        <v>216</v>
      </c>
      <c r="U37" s="41">
        <v>0</v>
      </c>
      <c r="V37" s="39">
        <f t="shared" si="8"/>
        <v>0</v>
      </c>
      <c r="W37" s="41">
        <v>0</v>
      </c>
      <c r="X37" s="39">
        <f t="shared" si="9"/>
        <v>0</v>
      </c>
      <c r="Y37" s="41">
        <v>12</v>
      </c>
      <c r="Z37" s="39">
        <f t="shared" si="10"/>
        <v>216</v>
      </c>
      <c r="AA37" s="41">
        <v>0</v>
      </c>
      <c r="AB37" s="39">
        <f t="shared" si="11"/>
        <v>0</v>
      </c>
      <c r="AC37" s="41">
        <v>0</v>
      </c>
      <c r="AD37" s="49">
        <f t="shared" si="12"/>
        <v>0</v>
      </c>
    </row>
    <row r="38" spans="1:30" x14ac:dyDescent="0.25">
      <c r="A38" s="44"/>
      <c r="B38" s="45" t="s">
        <v>67</v>
      </c>
      <c r="C38" s="46">
        <v>30</v>
      </c>
      <c r="D38" s="45" t="s">
        <v>40</v>
      </c>
      <c r="E38" s="47">
        <v>19</v>
      </c>
      <c r="F38" s="39">
        <f t="shared" si="0"/>
        <v>570</v>
      </c>
      <c r="G38" s="48">
        <v>8</v>
      </c>
      <c r="H38" s="39">
        <f t="shared" si="1"/>
        <v>152</v>
      </c>
      <c r="I38" s="41">
        <v>0</v>
      </c>
      <c r="J38" s="39">
        <f t="shared" si="2"/>
        <v>0</v>
      </c>
      <c r="K38" s="41">
        <v>0</v>
      </c>
      <c r="L38" s="39">
        <f t="shared" si="3"/>
        <v>0</v>
      </c>
      <c r="M38" s="41">
        <v>8</v>
      </c>
      <c r="N38" s="39">
        <f t="shared" si="4"/>
        <v>152</v>
      </c>
      <c r="O38" s="41">
        <v>0</v>
      </c>
      <c r="P38" s="39">
        <f t="shared" si="5"/>
        <v>0</v>
      </c>
      <c r="Q38" s="41">
        <v>0</v>
      </c>
      <c r="R38" s="39">
        <f t="shared" si="6"/>
        <v>0</v>
      </c>
      <c r="S38" s="41">
        <v>7</v>
      </c>
      <c r="T38" s="39">
        <f t="shared" si="7"/>
        <v>133</v>
      </c>
      <c r="U38" s="41">
        <v>0</v>
      </c>
      <c r="V38" s="39">
        <f t="shared" si="8"/>
        <v>0</v>
      </c>
      <c r="W38" s="41">
        <v>0</v>
      </c>
      <c r="X38" s="39">
        <f t="shared" si="9"/>
        <v>0</v>
      </c>
      <c r="Y38" s="41">
        <v>7</v>
      </c>
      <c r="Z38" s="39">
        <f t="shared" si="10"/>
        <v>133</v>
      </c>
      <c r="AA38" s="41">
        <v>0</v>
      </c>
      <c r="AB38" s="39">
        <f t="shared" si="11"/>
        <v>0</v>
      </c>
      <c r="AC38" s="41">
        <v>0</v>
      </c>
      <c r="AD38" s="49">
        <f t="shared" si="12"/>
        <v>0</v>
      </c>
    </row>
    <row r="39" spans="1:30" x14ac:dyDescent="0.25">
      <c r="A39" s="44"/>
      <c r="B39" s="45" t="s">
        <v>68</v>
      </c>
      <c r="C39" s="46">
        <v>10</v>
      </c>
      <c r="D39" s="45" t="s">
        <v>42</v>
      </c>
      <c r="E39" s="47">
        <v>180</v>
      </c>
      <c r="F39" s="39">
        <f t="shared" si="0"/>
        <v>1800</v>
      </c>
      <c r="G39" s="48">
        <v>3</v>
      </c>
      <c r="H39" s="39">
        <f t="shared" si="1"/>
        <v>540</v>
      </c>
      <c r="I39" s="41">
        <v>0</v>
      </c>
      <c r="J39" s="39">
        <f t="shared" si="2"/>
        <v>0</v>
      </c>
      <c r="K39" s="41">
        <v>0</v>
      </c>
      <c r="L39" s="39">
        <f t="shared" si="3"/>
        <v>0</v>
      </c>
      <c r="M39" s="41">
        <v>3</v>
      </c>
      <c r="N39" s="39">
        <f t="shared" si="4"/>
        <v>540</v>
      </c>
      <c r="O39" s="41">
        <v>0</v>
      </c>
      <c r="P39" s="39">
        <f t="shared" si="5"/>
        <v>0</v>
      </c>
      <c r="Q39" s="41">
        <v>0</v>
      </c>
      <c r="R39" s="39">
        <f t="shared" si="6"/>
        <v>0</v>
      </c>
      <c r="S39" s="41">
        <v>2</v>
      </c>
      <c r="T39" s="39">
        <f t="shared" si="7"/>
        <v>360</v>
      </c>
      <c r="U39" s="41">
        <v>0</v>
      </c>
      <c r="V39" s="39">
        <f t="shared" si="8"/>
        <v>0</v>
      </c>
      <c r="W39" s="41">
        <v>0</v>
      </c>
      <c r="X39" s="39">
        <f t="shared" si="9"/>
        <v>0</v>
      </c>
      <c r="Y39" s="41">
        <v>2</v>
      </c>
      <c r="Z39" s="39">
        <f t="shared" si="10"/>
        <v>360</v>
      </c>
      <c r="AA39" s="41">
        <v>0</v>
      </c>
      <c r="AB39" s="39">
        <f t="shared" si="11"/>
        <v>0</v>
      </c>
      <c r="AC39" s="41">
        <v>0</v>
      </c>
      <c r="AD39" s="49">
        <f t="shared" si="12"/>
        <v>0</v>
      </c>
    </row>
    <row r="40" spans="1:30" x14ac:dyDescent="0.25">
      <c r="A40" s="44"/>
      <c r="B40" s="45" t="s">
        <v>69</v>
      </c>
      <c r="C40" s="46">
        <v>10</v>
      </c>
      <c r="D40" s="45" t="s">
        <v>42</v>
      </c>
      <c r="E40" s="47">
        <v>7</v>
      </c>
      <c r="F40" s="39">
        <f t="shared" si="0"/>
        <v>70</v>
      </c>
      <c r="G40" s="48">
        <v>3</v>
      </c>
      <c r="H40" s="39">
        <f t="shared" si="1"/>
        <v>21</v>
      </c>
      <c r="I40" s="41">
        <v>0</v>
      </c>
      <c r="J40" s="39">
        <f t="shared" si="2"/>
        <v>0</v>
      </c>
      <c r="K40" s="41">
        <v>0</v>
      </c>
      <c r="L40" s="39">
        <f t="shared" si="3"/>
        <v>0</v>
      </c>
      <c r="M40" s="41">
        <v>3</v>
      </c>
      <c r="N40" s="39">
        <f t="shared" si="4"/>
        <v>21</v>
      </c>
      <c r="O40" s="41">
        <v>0</v>
      </c>
      <c r="P40" s="39">
        <f t="shared" si="5"/>
        <v>0</v>
      </c>
      <c r="Q40" s="41">
        <v>0</v>
      </c>
      <c r="R40" s="39">
        <f t="shared" si="6"/>
        <v>0</v>
      </c>
      <c r="S40" s="41">
        <v>2</v>
      </c>
      <c r="T40" s="39">
        <f t="shared" si="7"/>
        <v>14</v>
      </c>
      <c r="U40" s="41">
        <v>0</v>
      </c>
      <c r="V40" s="39">
        <f t="shared" si="8"/>
        <v>0</v>
      </c>
      <c r="W40" s="41">
        <v>0</v>
      </c>
      <c r="X40" s="39">
        <f t="shared" si="9"/>
        <v>0</v>
      </c>
      <c r="Y40" s="41">
        <v>2</v>
      </c>
      <c r="Z40" s="39">
        <f t="shared" si="10"/>
        <v>14</v>
      </c>
      <c r="AA40" s="41">
        <v>0</v>
      </c>
      <c r="AB40" s="39">
        <f t="shared" si="11"/>
        <v>0</v>
      </c>
      <c r="AC40" s="41">
        <v>0</v>
      </c>
      <c r="AD40" s="49">
        <f t="shared" si="12"/>
        <v>0</v>
      </c>
    </row>
    <row r="41" spans="1:30" ht="15" customHeight="1" x14ac:dyDescent="0.25">
      <c r="A41" s="34">
        <v>21106</v>
      </c>
      <c r="B41" s="35" t="s">
        <v>70</v>
      </c>
      <c r="C41" s="51">
        <f>(C42+C43+C44+C45)</f>
        <v>900</v>
      </c>
      <c r="D41" s="35" t="s">
        <v>33</v>
      </c>
      <c r="E41" s="52"/>
      <c r="F41" s="53">
        <f>(F42+F43+F44+F45)</f>
        <v>67305</v>
      </c>
      <c r="G41" s="54"/>
      <c r="H41" s="53"/>
      <c r="I41" s="55"/>
      <c r="J41" s="53"/>
      <c r="K41" s="55"/>
      <c r="L41" s="53"/>
      <c r="M41" s="55"/>
      <c r="N41" s="53"/>
      <c r="O41" s="55"/>
      <c r="P41" s="53"/>
      <c r="Q41" s="55"/>
      <c r="R41" s="53"/>
      <c r="S41" s="55"/>
      <c r="T41" s="53"/>
      <c r="U41" s="55"/>
      <c r="V41" s="53"/>
      <c r="W41" s="55"/>
      <c r="X41" s="53"/>
      <c r="Y41" s="55"/>
      <c r="Z41" s="53"/>
      <c r="AA41" s="55"/>
      <c r="AB41" s="53"/>
      <c r="AC41" s="55"/>
      <c r="AD41" s="56"/>
    </row>
    <row r="42" spans="1:30" x14ac:dyDescent="0.25">
      <c r="A42" s="44"/>
      <c r="B42" s="45" t="s">
        <v>71</v>
      </c>
      <c r="C42" s="46">
        <v>710</v>
      </c>
      <c r="D42" s="45" t="s">
        <v>45</v>
      </c>
      <c r="E42" s="47">
        <v>65</v>
      </c>
      <c r="F42" s="39">
        <f>C42*E42</f>
        <v>46150</v>
      </c>
      <c r="G42" s="48">
        <v>60</v>
      </c>
      <c r="H42" s="39">
        <f>(G42*E42)</f>
        <v>3900</v>
      </c>
      <c r="I42" s="41">
        <v>60</v>
      </c>
      <c r="J42" s="39">
        <f>(I42*E42)</f>
        <v>3900</v>
      </c>
      <c r="K42" s="41">
        <v>59</v>
      </c>
      <c r="L42" s="39">
        <f>(K42*E42)</f>
        <v>3835</v>
      </c>
      <c r="M42" s="41">
        <v>59</v>
      </c>
      <c r="N42" s="39">
        <f>(M42*E42)</f>
        <v>3835</v>
      </c>
      <c r="O42" s="41">
        <v>59</v>
      </c>
      <c r="P42" s="39">
        <f>(O42*E42)</f>
        <v>3835</v>
      </c>
      <c r="Q42" s="41">
        <v>59</v>
      </c>
      <c r="R42" s="39">
        <f>(Q42*E42)</f>
        <v>3835</v>
      </c>
      <c r="S42" s="41">
        <v>59</v>
      </c>
      <c r="T42" s="39">
        <f>(S42*E42)</f>
        <v>3835</v>
      </c>
      <c r="U42" s="41">
        <v>59</v>
      </c>
      <c r="V42" s="39">
        <f>(U42*E42)</f>
        <v>3835</v>
      </c>
      <c r="W42" s="41">
        <v>59</v>
      </c>
      <c r="X42" s="39">
        <f>(W42*E42)</f>
        <v>3835</v>
      </c>
      <c r="Y42" s="41">
        <v>59</v>
      </c>
      <c r="Z42" s="39">
        <f>(Y42*E42)</f>
        <v>3835</v>
      </c>
      <c r="AA42" s="41">
        <v>59</v>
      </c>
      <c r="AB42" s="39">
        <f>(AA42*E42)</f>
        <v>3835</v>
      </c>
      <c r="AC42" s="41">
        <v>59</v>
      </c>
      <c r="AD42" s="49">
        <f>(AC42*E42)</f>
        <v>3835</v>
      </c>
    </row>
    <row r="43" spans="1:30" x14ac:dyDescent="0.25">
      <c r="A43" s="44"/>
      <c r="B43" s="45" t="s">
        <v>72</v>
      </c>
      <c r="C43" s="46">
        <v>150</v>
      </c>
      <c r="D43" s="45" t="s">
        <v>45</v>
      </c>
      <c r="E43" s="47">
        <v>125.7</v>
      </c>
      <c r="F43" s="39">
        <f>C43*E43</f>
        <v>18855</v>
      </c>
      <c r="G43" s="48">
        <v>13</v>
      </c>
      <c r="H43" s="39">
        <f t="shared" ref="H43:H45" si="13">(G43*E43)</f>
        <v>1634.1000000000001</v>
      </c>
      <c r="I43" s="41">
        <v>13</v>
      </c>
      <c r="J43" s="39">
        <f t="shared" ref="J43:J45" si="14">(I43*E43)</f>
        <v>1634.1000000000001</v>
      </c>
      <c r="K43" s="41">
        <v>13</v>
      </c>
      <c r="L43" s="39">
        <f t="shared" ref="L43:L45" si="15">(K43*E43)</f>
        <v>1634.1000000000001</v>
      </c>
      <c r="M43" s="41">
        <v>13</v>
      </c>
      <c r="N43" s="39">
        <f t="shared" ref="N43:N45" si="16">(M43*E43)</f>
        <v>1634.1000000000001</v>
      </c>
      <c r="O43" s="41">
        <v>12</v>
      </c>
      <c r="P43" s="39">
        <f t="shared" ref="P43:P45" si="17">(O43*E43)</f>
        <v>1508.4</v>
      </c>
      <c r="Q43" s="41">
        <v>13</v>
      </c>
      <c r="R43" s="39">
        <f t="shared" ref="R43:R45" si="18">(Q43*E43)</f>
        <v>1634.1000000000001</v>
      </c>
      <c r="S43" s="41">
        <v>12</v>
      </c>
      <c r="T43" s="39">
        <f t="shared" ref="T43:T45" si="19">(S43*E43)</f>
        <v>1508.4</v>
      </c>
      <c r="U43" s="41">
        <v>12</v>
      </c>
      <c r="V43" s="39">
        <f t="shared" ref="V43:V45" si="20">(U43*E43)</f>
        <v>1508.4</v>
      </c>
      <c r="W43" s="41">
        <v>12</v>
      </c>
      <c r="X43" s="39">
        <f t="shared" ref="X43:X45" si="21">(W43*E43)</f>
        <v>1508.4</v>
      </c>
      <c r="Y43" s="41">
        <v>13</v>
      </c>
      <c r="Z43" s="39">
        <f t="shared" ref="Z43:Z45" si="22">(Y43*E43)</f>
        <v>1634.1000000000001</v>
      </c>
      <c r="AA43" s="41">
        <v>12</v>
      </c>
      <c r="AB43" s="39">
        <f t="shared" ref="AB43:AB45" si="23">(AA43*E43)</f>
        <v>1508.4</v>
      </c>
      <c r="AC43" s="41">
        <v>12</v>
      </c>
      <c r="AD43" s="49">
        <f t="shared" ref="AD43:AD45" si="24">(AC43*E43)</f>
        <v>1508.4</v>
      </c>
    </row>
    <row r="44" spans="1:30" x14ac:dyDescent="0.25">
      <c r="A44" s="44"/>
      <c r="B44" s="45" t="s">
        <v>73</v>
      </c>
      <c r="C44" s="46">
        <v>20</v>
      </c>
      <c r="D44" s="45" t="s">
        <v>45</v>
      </c>
      <c r="E44" s="47">
        <v>75</v>
      </c>
      <c r="F44" s="39">
        <f t="shared" ref="F44:F47" si="25">C44*E44</f>
        <v>1500</v>
      </c>
      <c r="G44" s="48">
        <v>5</v>
      </c>
      <c r="H44" s="39">
        <f t="shared" si="13"/>
        <v>375</v>
      </c>
      <c r="I44" s="41">
        <v>0</v>
      </c>
      <c r="J44" s="39">
        <f t="shared" si="14"/>
        <v>0</v>
      </c>
      <c r="K44" s="41">
        <v>0</v>
      </c>
      <c r="L44" s="39">
        <f t="shared" si="15"/>
        <v>0</v>
      </c>
      <c r="M44" s="41">
        <v>5</v>
      </c>
      <c r="N44" s="39">
        <f t="shared" si="16"/>
        <v>375</v>
      </c>
      <c r="O44" s="41">
        <v>0</v>
      </c>
      <c r="P44" s="39">
        <f t="shared" si="17"/>
        <v>0</v>
      </c>
      <c r="Q44" s="41">
        <v>0</v>
      </c>
      <c r="R44" s="39">
        <f t="shared" si="18"/>
        <v>0</v>
      </c>
      <c r="S44" s="41">
        <v>5</v>
      </c>
      <c r="T44" s="39">
        <f t="shared" si="19"/>
        <v>375</v>
      </c>
      <c r="U44" s="41">
        <v>0</v>
      </c>
      <c r="V44" s="39">
        <f t="shared" si="20"/>
        <v>0</v>
      </c>
      <c r="W44" s="41">
        <v>0</v>
      </c>
      <c r="X44" s="39">
        <f t="shared" si="21"/>
        <v>0</v>
      </c>
      <c r="Y44" s="41">
        <v>5</v>
      </c>
      <c r="Z44" s="39">
        <f t="shared" si="22"/>
        <v>375</v>
      </c>
      <c r="AA44" s="41">
        <v>0</v>
      </c>
      <c r="AB44" s="39">
        <f t="shared" si="23"/>
        <v>0</v>
      </c>
      <c r="AC44" s="41">
        <v>0</v>
      </c>
      <c r="AD44" s="49">
        <f t="shared" si="24"/>
        <v>0</v>
      </c>
    </row>
    <row r="45" spans="1:30" x14ac:dyDescent="0.25">
      <c r="A45" s="34"/>
      <c r="B45" s="45" t="s">
        <v>74</v>
      </c>
      <c r="C45" s="46">
        <v>20</v>
      </c>
      <c r="D45" s="45" t="s">
        <v>42</v>
      </c>
      <c r="E45" s="47">
        <v>40</v>
      </c>
      <c r="F45" s="39">
        <f t="shared" si="25"/>
        <v>800</v>
      </c>
      <c r="G45" s="48">
        <v>5</v>
      </c>
      <c r="H45" s="39">
        <f t="shared" si="13"/>
        <v>200</v>
      </c>
      <c r="I45" s="41">
        <v>0</v>
      </c>
      <c r="J45" s="39">
        <f t="shared" si="14"/>
        <v>0</v>
      </c>
      <c r="K45" s="41">
        <v>0</v>
      </c>
      <c r="L45" s="39">
        <f t="shared" si="15"/>
        <v>0</v>
      </c>
      <c r="M45" s="41">
        <v>5</v>
      </c>
      <c r="N45" s="39">
        <f t="shared" si="16"/>
        <v>200</v>
      </c>
      <c r="O45" s="41">
        <v>0</v>
      </c>
      <c r="P45" s="39">
        <f t="shared" si="17"/>
        <v>0</v>
      </c>
      <c r="Q45" s="41">
        <v>0</v>
      </c>
      <c r="R45" s="39">
        <f t="shared" si="18"/>
        <v>0</v>
      </c>
      <c r="S45" s="41">
        <v>5</v>
      </c>
      <c r="T45" s="39">
        <f t="shared" si="19"/>
        <v>200</v>
      </c>
      <c r="U45" s="41">
        <v>0</v>
      </c>
      <c r="V45" s="39">
        <f t="shared" si="20"/>
        <v>0</v>
      </c>
      <c r="W45" s="41">
        <v>0</v>
      </c>
      <c r="X45" s="39">
        <f t="shared" si="21"/>
        <v>0</v>
      </c>
      <c r="Y45" s="41">
        <v>5</v>
      </c>
      <c r="Z45" s="39">
        <f t="shared" si="22"/>
        <v>200</v>
      </c>
      <c r="AA45" s="41">
        <v>0</v>
      </c>
      <c r="AB45" s="39">
        <f t="shared" si="23"/>
        <v>0</v>
      </c>
      <c r="AC45" s="41">
        <v>0</v>
      </c>
      <c r="AD45" s="49">
        <f t="shared" si="24"/>
        <v>0</v>
      </c>
    </row>
    <row r="46" spans="1:30" ht="39" customHeight="1" x14ac:dyDescent="0.25">
      <c r="A46" s="34">
        <v>21107</v>
      </c>
      <c r="B46" s="35" t="s">
        <v>75</v>
      </c>
      <c r="C46" s="51">
        <f>(C47)</f>
        <v>1</v>
      </c>
      <c r="D46" s="35" t="s">
        <v>33</v>
      </c>
      <c r="E46" s="52"/>
      <c r="F46" s="53">
        <f>(F47)</f>
        <v>2000</v>
      </c>
      <c r="G46" s="41"/>
      <c r="H46" s="39"/>
      <c r="I46" s="41"/>
      <c r="J46" s="39"/>
      <c r="K46" s="41"/>
      <c r="L46" s="39"/>
      <c r="M46" s="41"/>
      <c r="N46" s="39"/>
      <c r="O46" s="41"/>
      <c r="P46" s="39"/>
      <c r="Q46" s="41"/>
      <c r="R46" s="39"/>
      <c r="S46" s="41"/>
      <c r="T46" s="39"/>
      <c r="U46" s="41"/>
      <c r="V46" s="39"/>
      <c r="W46" s="41"/>
      <c r="X46" s="39"/>
      <c r="Y46" s="41"/>
      <c r="Z46" s="39"/>
      <c r="AA46" s="41"/>
      <c r="AB46" s="39"/>
      <c r="AC46" s="41"/>
      <c r="AD46" s="49"/>
    </row>
    <row r="47" spans="1:30" x14ac:dyDescent="0.25">
      <c r="A47" s="34"/>
      <c r="B47" s="45" t="s">
        <v>76</v>
      </c>
      <c r="C47" s="46">
        <v>1</v>
      </c>
      <c r="D47" s="45" t="s">
        <v>77</v>
      </c>
      <c r="E47" s="47">
        <v>2000</v>
      </c>
      <c r="F47" s="39">
        <f t="shared" si="25"/>
        <v>2000</v>
      </c>
      <c r="G47" s="48">
        <v>1</v>
      </c>
      <c r="H47" s="39">
        <f t="shared" ref="H47" si="26">(G47*E47)</f>
        <v>2000</v>
      </c>
      <c r="I47" s="41">
        <v>0</v>
      </c>
      <c r="J47" s="39">
        <f t="shared" ref="J47" si="27">(I47*E47)</f>
        <v>0</v>
      </c>
      <c r="K47" s="41">
        <v>0</v>
      </c>
      <c r="L47" s="39">
        <f t="shared" ref="L47" si="28">(K47*E47)</f>
        <v>0</v>
      </c>
      <c r="M47" s="41">
        <v>0</v>
      </c>
      <c r="N47" s="39">
        <f t="shared" ref="N47" si="29">(M47*E47)</f>
        <v>0</v>
      </c>
      <c r="O47" s="41">
        <v>0</v>
      </c>
      <c r="P47" s="39">
        <f t="shared" ref="P47" si="30">(O47*E47)</f>
        <v>0</v>
      </c>
      <c r="Q47" s="41">
        <v>0</v>
      </c>
      <c r="R47" s="39">
        <f t="shared" ref="R47" si="31">(Q47*E47)</f>
        <v>0</v>
      </c>
      <c r="S47" s="41">
        <v>0</v>
      </c>
      <c r="T47" s="39">
        <f t="shared" ref="T47" si="32">(S47*E47)</f>
        <v>0</v>
      </c>
      <c r="U47" s="41">
        <v>0</v>
      </c>
      <c r="V47" s="39">
        <f t="shared" ref="V47" si="33">(U47*E47)</f>
        <v>0</v>
      </c>
      <c r="W47" s="41">
        <v>0</v>
      </c>
      <c r="X47" s="39">
        <f t="shared" ref="X47" si="34">(W47*E47)</f>
        <v>0</v>
      </c>
      <c r="Y47" s="41">
        <v>0</v>
      </c>
      <c r="Z47" s="39">
        <f t="shared" ref="Z47" si="35">(Y47*E47)</f>
        <v>0</v>
      </c>
      <c r="AA47" s="41">
        <v>0</v>
      </c>
      <c r="AB47" s="39">
        <f t="shared" ref="AB47" si="36">(AA47*E47)</f>
        <v>0</v>
      </c>
      <c r="AC47" s="41">
        <v>0</v>
      </c>
      <c r="AD47" s="49">
        <f t="shared" ref="AD47" si="37">(AC47*E47)</f>
        <v>0</v>
      </c>
    </row>
    <row r="48" spans="1:30" ht="55.5" x14ac:dyDescent="0.25">
      <c r="A48" s="24">
        <v>214</v>
      </c>
      <c r="B48" s="25" t="s">
        <v>78</v>
      </c>
      <c r="C48" s="57">
        <f>(C49)</f>
        <v>292</v>
      </c>
      <c r="D48" s="25" t="s">
        <v>35</v>
      </c>
      <c r="E48" s="25"/>
      <c r="F48" s="27">
        <f>(F49)</f>
        <v>74089.600000000006</v>
      </c>
      <c r="G48" s="28"/>
      <c r="H48" s="29"/>
      <c r="I48" s="31"/>
      <c r="J48" s="29"/>
      <c r="K48" s="31"/>
      <c r="L48" s="29"/>
      <c r="M48" s="31"/>
      <c r="N48" s="29"/>
      <c r="O48" s="31"/>
      <c r="P48" s="29"/>
      <c r="Q48" s="31"/>
      <c r="R48" s="29"/>
      <c r="S48" s="31"/>
      <c r="T48" s="32"/>
      <c r="U48" s="31"/>
      <c r="V48" s="32"/>
      <c r="W48" s="31"/>
      <c r="X48" s="32"/>
      <c r="Y48" s="31"/>
      <c r="Z48" s="32"/>
      <c r="AA48" s="31"/>
      <c r="AB48" s="29"/>
      <c r="AC48" s="32"/>
      <c r="AD48" s="33"/>
    </row>
    <row r="49" spans="1:30" x14ac:dyDescent="0.25">
      <c r="A49" s="34">
        <v>21401</v>
      </c>
      <c r="B49" s="35" t="s">
        <v>79</v>
      </c>
      <c r="C49" s="58">
        <f>(C50+C51+C52+C53+C54+C55+C56+C57+C58)</f>
        <v>292</v>
      </c>
      <c r="D49" s="35" t="s">
        <v>38</v>
      </c>
      <c r="E49" s="35"/>
      <c r="F49" s="53">
        <f>(F50+F51+F52+F53+F54+F55+F56+F57+F58)</f>
        <v>74089.600000000006</v>
      </c>
      <c r="G49" s="59"/>
      <c r="H49" s="39"/>
      <c r="I49" s="41"/>
      <c r="J49" s="39"/>
      <c r="K49" s="41"/>
      <c r="L49" s="39"/>
      <c r="M49" s="41"/>
      <c r="N49" s="39"/>
      <c r="O49" s="41"/>
      <c r="P49" s="39"/>
      <c r="Q49" s="41"/>
      <c r="R49" s="39"/>
      <c r="S49" s="41"/>
      <c r="T49" s="42"/>
      <c r="U49" s="41"/>
      <c r="V49" s="42"/>
      <c r="W49" s="41"/>
      <c r="X49" s="42"/>
      <c r="Y49" s="41"/>
      <c r="Z49" s="42"/>
      <c r="AA49" s="41"/>
      <c r="AB49" s="39"/>
      <c r="AC49" s="42"/>
      <c r="AD49" s="43"/>
    </row>
    <row r="50" spans="1:30" x14ac:dyDescent="0.25">
      <c r="A50" s="44"/>
      <c r="B50" s="45" t="s">
        <v>80</v>
      </c>
      <c r="C50" s="46">
        <v>10</v>
      </c>
      <c r="D50" s="45" t="s">
        <v>42</v>
      </c>
      <c r="E50" s="47">
        <v>219</v>
      </c>
      <c r="F50" s="39">
        <f>C50*E50</f>
        <v>2190</v>
      </c>
      <c r="G50" s="48">
        <v>3</v>
      </c>
      <c r="H50" s="39">
        <f>(G50*E50)</f>
        <v>657</v>
      </c>
      <c r="I50" s="41">
        <v>0</v>
      </c>
      <c r="J50" s="39">
        <f>(I50*E50)</f>
        <v>0</v>
      </c>
      <c r="K50" s="41">
        <v>0</v>
      </c>
      <c r="L50" s="39">
        <f>(K50*E50)</f>
        <v>0</v>
      </c>
      <c r="M50" s="41">
        <v>3</v>
      </c>
      <c r="N50" s="39">
        <f>(M50*E50)</f>
        <v>657</v>
      </c>
      <c r="O50" s="41">
        <v>0</v>
      </c>
      <c r="P50" s="39">
        <f>(O50*E50)</f>
        <v>0</v>
      </c>
      <c r="Q50" s="41">
        <v>0</v>
      </c>
      <c r="R50" s="39">
        <f>(Q50*E50)</f>
        <v>0</v>
      </c>
      <c r="S50" s="41">
        <v>2</v>
      </c>
      <c r="T50" s="39">
        <f>(S50*E50)</f>
        <v>438</v>
      </c>
      <c r="U50" s="41">
        <v>0</v>
      </c>
      <c r="V50" s="39">
        <f>(U50*E50)</f>
        <v>0</v>
      </c>
      <c r="W50" s="41">
        <v>0</v>
      </c>
      <c r="X50" s="39">
        <f>(W50*E50)</f>
        <v>0</v>
      </c>
      <c r="Y50" s="41">
        <v>2</v>
      </c>
      <c r="Z50" s="39">
        <f>(Y50*E50)</f>
        <v>438</v>
      </c>
      <c r="AA50" s="41">
        <v>0</v>
      </c>
      <c r="AB50" s="39">
        <f>(AA50*E50)</f>
        <v>0</v>
      </c>
      <c r="AC50" s="41">
        <v>0</v>
      </c>
      <c r="AD50" s="49">
        <f>(AC50*E50)</f>
        <v>0</v>
      </c>
    </row>
    <row r="51" spans="1:30" x14ac:dyDescent="0.25">
      <c r="A51" s="44"/>
      <c r="B51" s="45" t="s">
        <v>81</v>
      </c>
      <c r="C51" s="46">
        <v>105</v>
      </c>
      <c r="D51" s="45" t="s">
        <v>42</v>
      </c>
      <c r="E51" s="47">
        <v>409.72</v>
      </c>
      <c r="F51" s="39">
        <f>(C51*E51)</f>
        <v>43020.600000000006</v>
      </c>
      <c r="G51" s="48">
        <v>9</v>
      </c>
      <c r="H51" s="39">
        <f t="shared" ref="H51:H58" si="38">(G51*E51)</f>
        <v>3687.4800000000005</v>
      </c>
      <c r="I51" s="41">
        <v>8</v>
      </c>
      <c r="J51" s="39">
        <f t="shared" ref="J51:J58" si="39">(I51*E51)</f>
        <v>3277.76</v>
      </c>
      <c r="K51" s="41">
        <v>9</v>
      </c>
      <c r="L51" s="39">
        <f t="shared" ref="L51:L58" si="40">(K51*E51)</f>
        <v>3687.4800000000005</v>
      </c>
      <c r="M51" s="41">
        <v>9</v>
      </c>
      <c r="N51" s="39">
        <f t="shared" ref="N51:N58" si="41">(M51*E51)</f>
        <v>3687.4800000000005</v>
      </c>
      <c r="O51" s="41">
        <v>9</v>
      </c>
      <c r="P51" s="39">
        <f t="shared" ref="P51:P58" si="42">(O51*E51)</f>
        <v>3687.4800000000005</v>
      </c>
      <c r="Q51" s="41">
        <v>8</v>
      </c>
      <c r="R51" s="39">
        <f t="shared" ref="R51:R58" si="43">(Q51*E51)</f>
        <v>3277.76</v>
      </c>
      <c r="S51" s="41">
        <v>9</v>
      </c>
      <c r="T51" s="39">
        <f t="shared" ref="T51:T58" si="44">(S51*E51)</f>
        <v>3687.4800000000005</v>
      </c>
      <c r="U51" s="41">
        <v>9</v>
      </c>
      <c r="V51" s="39">
        <f t="shared" ref="V51:V58" si="45">(U51*E51)</f>
        <v>3687.4800000000005</v>
      </c>
      <c r="W51" s="41">
        <v>9</v>
      </c>
      <c r="X51" s="39">
        <f t="shared" ref="X51:X58" si="46">(W51*E51)</f>
        <v>3687.4800000000005</v>
      </c>
      <c r="Y51" s="41">
        <v>9</v>
      </c>
      <c r="Z51" s="39">
        <f t="shared" ref="Z51:Z58" si="47">(Y51*E51)</f>
        <v>3687.4800000000005</v>
      </c>
      <c r="AA51" s="41">
        <v>9</v>
      </c>
      <c r="AB51" s="39">
        <f t="shared" ref="AB51:AB58" si="48">(AA51*E51)</f>
        <v>3687.4800000000005</v>
      </c>
      <c r="AC51" s="41">
        <v>8</v>
      </c>
      <c r="AD51" s="49">
        <f t="shared" ref="AD51:AD58" si="49">(AC51*E51)</f>
        <v>3277.76</v>
      </c>
    </row>
    <row r="52" spans="1:30" x14ac:dyDescent="0.25">
      <c r="A52" s="44"/>
      <c r="B52" s="45" t="s">
        <v>82</v>
      </c>
      <c r="C52" s="46">
        <v>54</v>
      </c>
      <c r="D52" s="45" t="s">
        <v>83</v>
      </c>
      <c r="E52" s="47">
        <v>11</v>
      </c>
      <c r="F52" s="39">
        <f t="shared" ref="F52:F58" si="50">C52*E52</f>
        <v>594</v>
      </c>
      <c r="G52" s="48">
        <v>15</v>
      </c>
      <c r="H52" s="39">
        <f t="shared" si="38"/>
        <v>165</v>
      </c>
      <c r="I52" s="41">
        <v>0</v>
      </c>
      <c r="J52" s="39">
        <f t="shared" si="39"/>
        <v>0</v>
      </c>
      <c r="K52" s="41">
        <v>0</v>
      </c>
      <c r="L52" s="39">
        <f t="shared" si="40"/>
        <v>0</v>
      </c>
      <c r="M52" s="41">
        <v>13</v>
      </c>
      <c r="N52" s="39">
        <f t="shared" si="41"/>
        <v>143</v>
      </c>
      <c r="O52" s="41">
        <v>0</v>
      </c>
      <c r="P52" s="39">
        <f t="shared" si="42"/>
        <v>0</v>
      </c>
      <c r="Q52" s="41">
        <v>0</v>
      </c>
      <c r="R52" s="39">
        <f t="shared" si="43"/>
        <v>0</v>
      </c>
      <c r="S52" s="41">
        <v>13</v>
      </c>
      <c r="T52" s="39">
        <f t="shared" si="44"/>
        <v>143</v>
      </c>
      <c r="U52" s="41">
        <v>0</v>
      </c>
      <c r="V52" s="39">
        <f t="shared" si="45"/>
        <v>0</v>
      </c>
      <c r="W52" s="41">
        <v>0</v>
      </c>
      <c r="X52" s="39">
        <f t="shared" si="46"/>
        <v>0</v>
      </c>
      <c r="Y52" s="41">
        <v>13</v>
      </c>
      <c r="Z52" s="39">
        <f t="shared" si="47"/>
        <v>143</v>
      </c>
      <c r="AA52" s="41">
        <v>0</v>
      </c>
      <c r="AB52" s="39">
        <f t="shared" si="48"/>
        <v>0</v>
      </c>
      <c r="AC52" s="41">
        <v>0</v>
      </c>
      <c r="AD52" s="49">
        <f t="shared" si="49"/>
        <v>0</v>
      </c>
    </row>
    <row r="53" spans="1:30" x14ac:dyDescent="0.25">
      <c r="A53" s="44"/>
      <c r="B53" s="45" t="s">
        <v>84</v>
      </c>
      <c r="C53" s="46">
        <v>36</v>
      </c>
      <c r="D53" s="45" t="s">
        <v>83</v>
      </c>
      <c r="E53" s="47">
        <v>10</v>
      </c>
      <c r="F53" s="39">
        <f t="shared" si="50"/>
        <v>360</v>
      </c>
      <c r="G53" s="48">
        <v>9</v>
      </c>
      <c r="H53" s="39">
        <f t="shared" si="38"/>
        <v>90</v>
      </c>
      <c r="I53" s="41">
        <v>0</v>
      </c>
      <c r="J53" s="39">
        <f t="shared" si="39"/>
        <v>0</v>
      </c>
      <c r="K53" s="41">
        <v>0</v>
      </c>
      <c r="L53" s="39">
        <f t="shared" si="40"/>
        <v>0</v>
      </c>
      <c r="M53" s="41">
        <v>9</v>
      </c>
      <c r="N53" s="39">
        <f t="shared" si="41"/>
        <v>90</v>
      </c>
      <c r="O53" s="41">
        <v>0</v>
      </c>
      <c r="P53" s="39">
        <f t="shared" si="42"/>
        <v>0</v>
      </c>
      <c r="Q53" s="41">
        <v>0</v>
      </c>
      <c r="R53" s="39">
        <f t="shared" si="43"/>
        <v>0</v>
      </c>
      <c r="S53" s="41">
        <v>9</v>
      </c>
      <c r="T53" s="39">
        <f t="shared" si="44"/>
        <v>90</v>
      </c>
      <c r="U53" s="41">
        <v>0</v>
      </c>
      <c r="V53" s="39">
        <f t="shared" si="45"/>
        <v>0</v>
      </c>
      <c r="W53" s="41">
        <v>0</v>
      </c>
      <c r="X53" s="39">
        <f t="shared" si="46"/>
        <v>0</v>
      </c>
      <c r="Y53" s="41">
        <v>9</v>
      </c>
      <c r="Z53" s="39">
        <f t="shared" si="47"/>
        <v>90</v>
      </c>
      <c r="AA53" s="41">
        <v>0</v>
      </c>
      <c r="AB53" s="39">
        <f t="shared" si="48"/>
        <v>0</v>
      </c>
      <c r="AC53" s="41">
        <v>0</v>
      </c>
      <c r="AD53" s="49">
        <f t="shared" si="49"/>
        <v>0</v>
      </c>
    </row>
    <row r="54" spans="1:30" x14ac:dyDescent="0.25">
      <c r="A54" s="44"/>
      <c r="B54" s="45" t="s">
        <v>85</v>
      </c>
      <c r="C54" s="46">
        <v>15</v>
      </c>
      <c r="D54" s="45" t="s">
        <v>42</v>
      </c>
      <c r="E54" s="47">
        <v>115</v>
      </c>
      <c r="F54" s="39">
        <f t="shared" si="50"/>
        <v>1725</v>
      </c>
      <c r="G54" s="48">
        <v>5</v>
      </c>
      <c r="H54" s="39">
        <f t="shared" si="38"/>
        <v>575</v>
      </c>
      <c r="I54" s="41">
        <v>0</v>
      </c>
      <c r="J54" s="39">
        <f t="shared" si="39"/>
        <v>0</v>
      </c>
      <c r="K54" s="41">
        <v>0</v>
      </c>
      <c r="L54" s="39">
        <f t="shared" si="40"/>
        <v>0</v>
      </c>
      <c r="M54" s="41">
        <v>5</v>
      </c>
      <c r="N54" s="39">
        <f t="shared" si="41"/>
        <v>575</v>
      </c>
      <c r="O54" s="41">
        <v>0</v>
      </c>
      <c r="P54" s="39">
        <f t="shared" si="42"/>
        <v>0</v>
      </c>
      <c r="Q54" s="41">
        <v>0</v>
      </c>
      <c r="R54" s="39">
        <f t="shared" si="43"/>
        <v>0</v>
      </c>
      <c r="S54" s="41">
        <v>5</v>
      </c>
      <c r="T54" s="39">
        <f t="shared" si="44"/>
        <v>575</v>
      </c>
      <c r="U54" s="41">
        <v>0</v>
      </c>
      <c r="V54" s="39">
        <f t="shared" si="45"/>
        <v>0</v>
      </c>
      <c r="W54" s="41">
        <v>0</v>
      </c>
      <c r="X54" s="39">
        <f t="shared" si="46"/>
        <v>0</v>
      </c>
      <c r="Y54" s="41">
        <v>0</v>
      </c>
      <c r="Z54" s="39">
        <f t="shared" si="47"/>
        <v>0</v>
      </c>
      <c r="AA54" s="41">
        <v>0</v>
      </c>
      <c r="AB54" s="39">
        <f t="shared" si="48"/>
        <v>0</v>
      </c>
      <c r="AC54" s="41">
        <v>0</v>
      </c>
      <c r="AD54" s="49">
        <f t="shared" si="49"/>
        <v>0</v>
      </c>
    </row>
    <row r="55" spans="1:30" x14ac:dyDescent="0.25">
      <c r="A55" s="44"/>
      <c r="B55" s="45" t="s">
        <v>86</v>
      </c>
      <c r="C55" s="46">
        <v>45</v>
      </c>
      <c r="D55" s="45" t="s">
        <v>42</v>
      </c>
      <c r="E55" s="47">
        <v>150</v>
      </c>
      <c r="F55" s="39">
        <f t="shared" si="50"/>
        <v>6750</v>
      </c>
      <c r="G55" s="48">
        <v>12</v>
      </c>
      <c r="H55" s="39">
        <f t="shared" si="38"/>
        <v>1800</v>
      </c>
      <c r="I55" s="41">
        <v>0</v>
      </c>
      <c r="J55" s="39">
        <f t="shared" si="39"/>
        <v>0</v>
      </c>
      <c r="K55" s="41">
        <v>0</v>
      </c>
      <c r="L55" s="39">
        <f t="shared" si="40"/>
        <v>0</v>
      </c>
      <c r="M55" s="41">
        <v>12</v>
      </c>
      <c r="N55" s="39">
        <f t="shared" si="41"/>
        <v>1800</v>
      </c>
      <c r="O55" s="41">
        <v>0</v>
      </c>
      <c r="P55" s="39">
        <f t="shared" si="42"/>
        <v>0</v>
      </c>
      <c r="Q55" s="41">
        <v>0</v>
      </c>
      <c r="R55" s="39">
        <f t="shared" si="43"/>
        <v>0</v>
      </c>
      <c r="S55" s="41">
        <v>11</v>
      </c>
      <c r="T55" s="39">
        <f t="shared" si="44"/>
        <v>1650</v>
      </c>
      <c r="U55" s="41">
        <v>0</v>
      </c>
      <c r="V55" s="39">
        <f t="shared" si="45"/>
        <v>0</v>
      </c>
      <c r="W55" s="41">
        <v>0</v>
      </c>
      <c r="X55" s="39">
        <f t="shared" si="46"/>
        <v>0</v>
      </c>
      <c r="Y55" s="41">
        <v>10</v>
      </c>
      <c r="Z55" s="39">
        <f t="shared" si="47"/>
        <v>1500</v>
      </c>
      <c r="AA55" s="41">
        <v>0</v>
      </c>
      <c r="AB55" s="39">
        <f t="shared" si="48"/>
        <v>0</v>
      </c>
      <c r="AC55" s="41">
        <v>0</v>
      </c>
      <c r="AD55" s="49">
        <f t="shared" si="49"/>
        <v>0</v>
      </c>
    </row>
    <row r="56" spans="1:30" x14ac:dyDescent="0.25">
      <c r="A56" s="44"/>
      <c r="B56" s="45" t="s">
        <v>87</v>
      </c>
      <c r="C56" s="46">
        <v>10</v>
      </c>
      <c r="D56" s="45" t="s">
        <v>42</v>
      </c>
      <c r="E56" s="47">
        <v>120</v>
      </c>
      <c r="F56" s="39">
        <f t="shared" si="50"/>
        <v>1200</v>
      </c>
      <c r="G56" s="48">
        <v>9</v>
      </c>
      <c r="H56" s="39">
        <f t="shared" si="38"/>
        <v>1080</v>
      </c>
      <c r="I56" s="41">
        <v>6</v>
      </c>
      <c r="J56" s="39">
        <f t="shared" si="39"/>
        <v>720</v>
      </c>
      <c r="K56" s="41">
        <v>6</v>
      </c>
      <c r="L56" s="39">
        <f t="shared" si="40"/>
        <v>720</v>
      </c>
      <c r="M56" s="41">
        <v>9</v>
      </c>
      <c r="N56" s="39">
        <f t="shared" si="41"/>
        <v>1080</v>
      </c>
      <c r="O56" s="41">
        <v>6</v>
      </c>
      <c r="P56" s="39">
        <f t="shared" si="42"/>
        <v>720</v>
      </c>
      <c r="Q56" s="41">
        <v>6</v>
      </c>
      <c r="R56" s="39">
        <f t="shared" si="43"/>
        <v>720</v>
      </c>
      <c r="S56" s="41">
        <v>8</v>
      </c>
      <c r="T56" s="39">
        <f t="shared" si="44"/>
        <v>960</v>
      </c>
      <c r="U56" s="41">
        <v>6</v>
      </c>
      <c r="V56" s="39">
        <f t="shared" si="45"/>
        <v>720</v>
      </c>
      <c r="W56" s="41">
        <v>6</v>
      </c>
      <c r="X56" s="39">
        <f t="shared" si="46"/>
        <v>720</v>
      </c>
      <c r="Y56" s="41">
        <v>8</v>
      </c>
      <c r="Z56" s="39">
        <f t="shared" si="47"/>
        <v>960</v>
      </c>
      <c r="AA56" s="41">
        <v>6</v>
      </c>
      <c r="AB56" s="39">
        <f t="shared" si="48"/>
        <v>720</v>
      </c>
      <c r="AC56" s="41">
        <v>6</v>
      </c>
      <c r="AD56" s="49">
        <f t="shared" si="49"/>
        <v>720</v>
      </c>
    </row>
    <row r="57" spans="1:30" x14ac:dyDescent="0.25">
      <c r="A57" s="44"/>
      <c r="B57" s="45" t="s">
        <v>88</v>
      </c>
      <c r="C57" s="46">
        <v>2</v>
      </c>
      <c r="D57" s="45" t="s">
        <v>42</v>
      </c>
      <c r="E57" s="60">
        <v>3500</v>
      </c>
      <c r="F57" s="39">
        <f t="shared" si="50"/>
        <v>7000</v>
      </c>
      <c r="G57" s="48">
        <v>2</v>
      </c>
      <c r="H57" s="39">
        <f t="shared" si="38"/>
        <v>7000</v>
      </c>
      <c r="I57" s="41">
        <v>0</v>
      </c>
      <c r="J57" s="39">
        <f t="shared" si="39"/>
        <v>0</v>
      </c>
      <c r="K57" s="41">
        <v>0</v>
      </c>
      <c r="L57" s="39">
        <f t="shared" si="40"/>
        <v>0</v>
      </c>
      <c r="M57" s="41">
        <v>0</v>
      </c>
      <c r="N57" s="39">
        <f t="shared" si="41"/>
        <v>0</v>
      </c>
      <c r="O57" s="41">
        <v>0</v>
      </c>
      <c r="P57" s="39">
        <f t="shared" si="42"/>
        <v>0</v>
      </c>
      <c r="Q57" s="41">
        <v>0</v>
      </c>
      <c r="R57" s="39">
        <f t="shared" si="43"/>
        <v>0</v>
      </c>
      <c r="S57" s="41">
        <v>0</v>
      </c>
      <c r="T57" s="39">
        <f t="shared" si="44"/>
        <v>0</v>
      </c>
      <c r="U57" s="41">
        <v>0</v>
      </c>
      <c r="V57" s="39">
        <f t="shared" si="45"/>
        <v>0</v>
      </c>
      <c r="W57" s="41">
        <v>0</v>
      </c>
      <c r="X57" s="39">
        <f t="shared" si="46"/>
        <v>0</v>
      </c>
      <c r="Y57" s="41">
        <v>0</v>
      </c>
      <c r="Z57" s="39">
        <f t="shared" si="47"/>
        <v>0</v>
      </c>
      <c r="AA57" s="41">
        <v>0</v>
      </c>
      <c r="AB57" s="39">
        <f t="shared" si="48"/>
        <v>0</v>
      </c>
      <c r="AC57" s="41">
        <v>0</v>
      </c>
      <c r="AD57" s="49">
        <f t="shared" si="49"/>
        <v>0</v>
      </c>
    </row>
    <row r="58" spans="1:30" ht="21.75" x14ac:dyDescent="0.25">
      <c r="A58" s="44"/>
      <c r="B58" s="45" t="s">
        <v>89</v>
      </c>
      <c r="C58" s="46">
        <v>15</v>
      </c>
      <c r="D58" s="45" t="s">
        <v>90</v>
      </c>
      <c r="E58" s="47">
        <v>750</v>
      </c>
      <c r="F58" s="39">
        <f t="shared" si="50"/>
        <v>11250</v>
      </c>
      <c r="G58" s="48">
        <v>5</v>
      </c>
      <c r="H58" s="39">
        <f t="shared" si="38"/>
        <v>3750</v>
      </c>
      <c r="I58" s="41">
        <v>0</v>
      </c>
      <c r="J58" s="39">
        <f t="shared" si="39"/>
        <v>0</v>
      </c>
      <c r="K58" s="41">
        <v>0</v>
      </c>
      <c r="L58" s="39">
        <f t="shared" si="40"/>
        <v>0</v>
      </c>
      <c r="M58" s="41">
        <v>5</v>
      </c>
      <c r="N58" s="39">
        <f t="shared" si="41"/>
        <v>3750</v>
      </c>
      <c r="O58" s="41">
        <v>0</v>
      </c>
      <c r="P58" s="39">
        <f t="shared" si="42"/>
        <v>0</v>
      </c>
      <c r="Q58" s="41">
        <v>0</v>
      </c>
      <c r="R58" s="39">
        <f t="shared" si="43"/>
        <v>0</v>
      </c>
      <c r="S58" s="41">
        <v>5</v>
      </c>
      <c r="T58" s="39">
        <f t="shared" si="44"/>
        <v>3750</v>
      </c>
      <c r="U58" s="41">
        <v>0</v>
      </c>
      <c r="V58" s="39">
        <f t="shared" si="45"/>
        <v>0</v>
      </c>
      <c r="W58" s="41">
        <v>0</v>
      </c>
      <c r="X58" s="39">
        <f t="shared" si="46"/>
        <v>0</v>
      </c>
      <c r="Y58" s="41">
        <v>0</v>
      </c>
      <c r="Z58" s="39">
        <f t="shared" si="47"/>
        <v>0</v>
      </c>
      <c r="AA58" s="41">
        <v>0</v>
      </c>
      <c r="AB58" s="39">
        <f t="shared" si="48"/>
        <v>0</v>
      </c>
      <c r="AC58" s="41">
        <v>0</v>
      </c>
      <c r="AD58" s="49">
        <f t="shared" si="49"/>
        <v>0</v>
      </c>
    </row>
    <row r="59" spans="1:30" x14ac:dyDescent="0.25">
      <c r="A59" s="24">
        <v>216</v>
      </c>
      <c r="B59" s="25" t="s">
        <v>91</v>
      </c>
      <c r="C59" s="26">
        <v>862</v>
      </c>
      <c r="D59" s="25" t="s">
        <v>35</v>
      </c>
      <c r="E59" s="25"/>
      <c r="F59" s="27">
        <v>33500</v>
      </c>
      <c r="G59" s="28"/>
      <c r="H59" s="29"/>
      <c r="I59" s="31"/>
      <c r="J59" s="29"/>
      <c r="K59" s="31"/>
      <c r="L59" s="29"/>
      <c r="M59" s="29"/>
      <c r="N59" s="29"/>
      <c r="O59" s="31"/>
      <c r="P59" s="29"/>
      <c r="Q59" s="31"/>
      <c r="R59" s="29"/>
      <c r="S59" s="61"/>
      <c r="T59" s="29"/>
      <c r="U59" s="61"/>
      <c r="V59" s="29"/>
      <c r="W59" s="32"/>
      <c r="X59" s="29"/>
      <c r="Y59" s="61"/>
      <c r="Z59" s="32"/>
      <c r="AA59" s="32"/>
      <c r="AB59" s="29"/>
      <c r="AC59" s="61"/>
      <c r="AD59" s="62"/>
    </row>
    <row r="60" spans="1:30" ht="17.25" customHeight="1" x14ac:dyDescent="0.25">
      <c r="A60" s="34">
        <v>21601</v>
      </c>
      <c r="B60" s="35" t="s">
        <v>92</v>
      </c>
      <c r="C60" s="36">
        <f>(C61+C62+C63+C64+C65+C66+C67+C68+C69+C70+C71+C72+C73+C74)</f>
        <v>388</v>
      </c>
      <c r="D60" s="35" t="s">
        <v>33</v>
      </c>
      <c r="E60" s="35"/>
      <c r="F60" s="53">
        <f>(F61+F62+F63+F64+F65+F66+F67+F68+F69+F70+F71+F72+F73+F74)</f>
        <v>18900</v>
      </c>
      <c r="G60" s="59"/>
      <c r="H60" s="39"/>
      <c r="I60" s="41"/>
      <c r="J60" s="39"/>
      <c r="K60" s="41"/>
      <c r="L60" s="39"/>
      <c r="M60" s="39"/>
      <c r="N60" s="39"/>
      <c r="O60" s="41"/>
      <c r="P60" s="39"/>
      <c r="Q60" s="41"/>
      <c r="R60" s="39"/>
      <c r="S60" s="63"/>
      <c r="T60" s="39"/>
      <c r="U60" s="63"/>
      <c r="V60" s="39"/>
      <c r="W60" s="42"/>
      <c r="X60" s="39"/>
      <c r="Y60" s="63"/>
      <c r="Z60" s="42"/>
      <c r="AA60" s="42"/>
      <c r="AB60" s="39"/>
      <c r="AC60" s="63"/>
      <c r="AD60" s="49"/>
    </row>
    <row r="61" spans="1:30" x14ac:dyDescent="0.25">
      <c r="A61" s="44"/>
      <c r="B61" s="45" t="s">
        <v>93</v>
      </c>
      <c r="C61" s="46">
        <v>21</v>
      </c>
      <c r="D61" s="45" t="s">
        <v>42</v>
      </c>
      <c r="E61" s="47">
        <v>34</v>
      </c>
      <c r="F61" s="39">
        <v>714</v>
      </c>
      <c r="G61" s="48">
        <v>6</v>
      </c>
      <c r="H61" s="39">
        <f>(G61*E61)</f>
        <v>204</v>
      </c>
      <c r="I61" s="41">
        <v>0</v>
      </c>
      <c r="J61" s="39">
        <f>(I61*E61)</f>
        <v>0</v>
      </c>
      <c r="K61" s="41">
        <v>0</v>
      </c>
      <c r="L61" s="39">
        <f>(K61*E61)</f>
        <v>0</v>
      </c>
      <c r="M61" s="41">
        <v>5</v>
      </c>
      <c r="N61" s="39">
        <f>(M61*E61)</f>
        <v>170</v>
      </c>
      <c r="O61" s="41">
        <v>0</v>
      </c>
      <c r="P61" s="39">
        <f>(O61*E61)</f>
        <v>0</v>
      </c>
      <c r="Q61" s="41">
        <v>0</v>
      </c>
      <c r="R61" s="39">
        <f>(Q61*E61)</f>
        <v>0</v>
      </c>
      <c r="S61" s="41">
        <v>5</v>
      </c>
      <c r="T61" s="39">
        <f>(S61*E61)</f>
        <v>170</v>
      </c>
      <c r="U61" s="41">
        <v>0</v>
      </c>
      <c r="V61" s="39">
        <f>(U61*E61)</f>
        <v>0</v>
      </c>
      <c r="W61" s="41">
        <v>0</v>
      </c>
      <c r="X61" s="39">
        <f>(W61*E61)</f>
        <v>0</v>
      </c>
      <c r="Y61" s="41">
        <v>5</v>
      </c>
      <c r="Z61" s="39">
        <f>(Y61*E61)</f>
        <v>170</v>
      </c>
      <c r="AA61" s="41">
        <v>0</v>
      </c>
      <c r="AB61" s="39">
        <f>(AA61*E61)</f>
        <v>0</v>
      </c>
      <c r="AC61" s="41">
        <v>0</v>
      </c>
      <c r="AD61" s="49">
        <f>(AC61*E61)</f>
        <v>0</v>
      </c>
    </row>
    <row r="62" spans="1:30" x14ac:dyDescent="0.25">
      <c r="A62" s="44"/>
      <c r="B62" s="45" t="s">
        <v>94</v>
      </c>
      <c r="C62" s="46">
        <v>4</v>
      </c>
      <c r="D62" s="45" t="s">
        <v>42</v>
      </c>
      <c r="E62" s="47">
        <v>15</v>
      </c>
      <c r="F62" s="39">
        <f>C62*E62</f>
        <v>60</v>
      </c>
      <c r="G62" s="48">
        <v>1</v>
      </c>
      <c r="H62" s="39">
        <f t="shared" ref="H62:H74" si="51">(G62*E62)</f>
        <v>15</v>
      </c>
      <c r="I62" s="41">
        <v>0</v>
      </c>
      <c r="J62" s="39">
        <f t="shared" ref="J62:J74" si="52">(I62*E62)</f>
        <v>0</v>
      </c>
      <c r="K62" s="41">
        <v>0</v>
      </c>
      <c r="L62" s="39">
        <f t="shared" ref="L62:L74" si="53">(K62*E62)</f>
        <v>0</v>
      </c>
      <c r="M62" s="41">
        <v>1</v>
      </c>
      <c r="N62" s="39">
        <f t="shared" ref="N62:N74" si="54">(M62*E62)</f>
        <v>15</v>
      </c>
      <c r="O62" s="41">
        <v>0</v>
      </c>
      <c r="P62" s="39">
        <f t="shared" ref="P62:P74" si="55">(O62*E62)</f>
        <v>0</v>
      </c>
      <c r="Q62" s="41">
        <v>0</v>
      </c>
      <c r="R62" s="39">
        <f t="shared" ref="R62:R74" si="56">(Q62*E62)</f>
        <v>0</v>
      </c>
      <c r="S62" s="41">
        <v>1</v>
      </c>
      <c r="T62" s="39">
        <f t="shared" ref="T62:T74" si="57">(S62*E62)</f>
        <v>15</v>
      </c>
      <c r="U62" s="41">
        <v>0</v>
      </c>
      <c r="V62" s="39">
        <f t="shared" ref="V62:V74" si="58">(U62*E62)</f>
        <v>0</v>
      </c>
      <c r="W62" s="41">
        <v>0</v>
      </c>
      <c r="X62" s="39">
        <f t="shared" ref="X62:X74" si="59">(W62*E62)</f>
        <v>0</v>
      </c>
      <c r="Y62" s="41">
        <v>1</v>
      </c>
      <c r="Z62" s="39">
        <f t="shared" ref="Z62:Z74" si="60">(Y62*E62)</f>
        <v>15</v>
      </c>
      <c r="AA62" s="41">
        <v>0</v>
      </c>
      <c r="AB62" s="39">
        <f t="shared" ref="AB62:AB74" si="61">(AA62*E62)</f>
        <v>0</v>
      </c>
      <c r="AC62" s="41">
        <v>0</v>
      </c>
      <c r="AD62" s="49">
        <f t="shared" ref="AD62:AD74" si="62">(AC62*E62)</f>
        <v>0</v>
      </c>
    </row>
    <row r="63" spans="1:30" x14ac:dyDescent="0.25">
      <c r="A63" s="44"/>
      <c r="B63" s="45" t="s">
        <v>95</v>
      </c>
      <c r="C63" s="46">
        <v>50</v>
      </c>
      <c r="D63" s="45" t="s">
        <v>96</v>
      </c>
      <c r="E63" s="47">
        <v>17</v>
      </c>
      <c r="F63" s="39">
        <f t="shared" ref="F63:F74" si="63">C63*E63</f>
        <v>850</v>
      </c>
      <c r="G63" s="48">
        <v>5</v>
      </c>
      <c r="H63" s="39">
        <f t="shared" si="51"/>
        <v>85</v>
      </c>
      <c r="I63" s="41">
        <v>5</v>
      </c>
      <c r="J63" s="39">
        <f t="shared" si="52"/>
        <v>85</v>
      </c>
      <c r="K63" s="41">
        <v>4</v>
      </c>
      <c r="L63" s="39">
        <f t="shared" si="53"/>
        <v>68</v>
      </c>
      <c r="M63" s="41">
        <v>4</v>
      </c>
      <c r="N63" s="39">
        <f t="shared" si="54"/>
        <v>68</v>
      </c>
      <c r="O63" s="41">
        <v>4</v>
      </c>
      <c r="P63" s="39">
        <f t="shared" si="55"/>
        <v>68</v>
      </c>
      <c r="Q63" s="41">
        <v>4</v>
      </c>
      <c r="R63" s="39">
        <f t="shared" si="56"/>
        <v>68</v>
      </c>
      <c r="S63" s="41">
        <v>4</v>
      </c>
      <c r="T63" s="39">
        <f t="shared" si="57"/>
        <v>68</v>
      </c>
      <c r="U63" s="41">
        <v>4</v>
      </c>
      <c r="V63" s="39">
        <f t="shared" si="58"/>
        <v>68</v>
      </c>
      <c r="W63" s="41">
        <v>4</v>
      </c>
      <c r="X63" s="39">
        <f t="shared" si="59"/>
        <v>68</v>
      </c>
      <c r="Y63" s="41">
        <v>4</v>
      </c>
      <c r="Z63" s="39">
        <f t="shared" si="60"/>
        <v>68</v>
      </c>
      <c r="AA63" s="41">
        <v>4</v>
      </c>
      <c r="AB63" s="39">
        <f t="shared" si="61"/>
        <v>68</v>
      </c>
      <c r="AC63" s="41">
        <v>4</v>
      </c>
      <c r="AD63" s="49">
        <f t="shared" si="62"/>
        <v>68</v>
      </c>
    </row>
    <row r="64" spans="1:30" x14ac:dyDescent="0.25">
      <c r="A64" s="44"/>
      <c r="B64" s="45" t="s">
        <v>97</v>
      </c>
      <c r="C64" s="46">
        <v>80</v>
      </c>
      <c r="D64" s="45" t="s">
        <v>96</v>
      </c>
      <c r="E64" s="47">
        <v>29.5</v>
      </c>
      <c r="F64" s="39">
        <f t="shared" si="63"/>
        <v>2360</v>
      </c>
      <c r="G64" s="48">
        <v>7</v>
      </c>
      <c r="H64" s="39">
        <f t="shared" si="51"/>
        <v>206.5</v>
      </c>
      <c r="I64" s="41">
        <v>7</v>
      </c>
      <c r="J64" s="39">
        <f t="shared" si="52"/>
        <v>206.5</v>
      </c>
      <c r="K64" s="41">
        <v>7</v>
      </c>
      <c r="L64" s="39">
        <f t="shared" si="53"/>
        <v>206.5</v>
      </c>
      <c r="M64" s="41">
        <v>7</v>
      </c>
      <c r="N64" s="39">
        <f t="shared" si="54"/>
        <v>206.5</v>
      </c>
      <c r="O64" s="41">
        <v>7</v>
      </c>
      <c r="P64" s="39">
        <f t="shared" si="55"/>
        <v>206.5</v>
      </c>
      <c r="Q64" s="41">
        <v>7</v>
      </c>
      <c r="R64" s="39">
        <f t="shared" si="56"/>
        <v>206.5</v>
      </c>
      <c r="S64" s="41">
        <v>7</v>
      </c>
      <c r="T64" s="39">
        <f t="shared" si="57"/>
        <v>206.5</v>
      </c>
      <c r="U64" s="41">
        <v>7</v>
      </c>
      <c r="V64" s="39">
        <f t="shared" si="58"/>
        <v>206.5</v>
      </c>
      <c r="W64" s="41">
        <v>6</v>
      </c>
      <c r="X64" s="39">
        <f t="shared" si="59"/>
        <v>177</v>
      </c>
      <c r="Y64" s="41">
        <v>6</v>
      </c>
      <c r="Z64" s="39">
        <f t="shared" si="60"/>
        <v>177</v>
      </c>
      <c r="AA64" s="41">
        <v>6</v>
      </c>
      <c r="AB64" s="39">
        <f t="shared" si="61"/>
        <v>177</v>
      </c>
      <c r="AC64" s="41">
        <v>6</v>
      </c>
      <c r="AD64" s="49">
        <f t="shared" si="62"/>
        <v>177</v>
      </c>
    </row>
    <row r="65" spans="1:30" x14ac:dyDescent="0.25">
      <c r="A65" s="44"/>
      <c r="B65" s="45" t="s">
        <v>98</v>
      </c>
      <c r="C65" s="46">
        <v>9</v>
      </c>
      <c r="D65" s="45" t="s">
        <v>99</v>
      </c>
      <c r="E65" s="47">
        <v>463</v>
      </c>
      <c r="F65" s="39">
        <f t="shared" si="63"/>
        <v>4167</v>
      </c>
      <c r="G65" s="48">
        <v>1</v>
      </c>
      <c r="H65" s="39">
        <f t="shared" si="51"/>
        <v>463</v>
      </c>
      <c r="I65" s="41">
        <v>1</v>
      </c>
      <c r="J65" s="39">
        <f t="shared" si="52"/>
        <v>463</v>
      </c>
      <c r="K65" s="41">
        <v>1</v>
      </c>
      <c r="L65" s="39">
        <f t="shared" si="53"/>
        <v>463</v>
      </c>
      <c r="M65" s="41">
        <v>1</v>
      </c>
      <c r="N65" s="39">
        <f t="shared" si="54"/>
        <v>463</v>
      </c>
      <c r="O65" s="41">
        <v>1</v>
      </c>
      <c r="P65" s="39">
        <f t="shared" si="55"/>
        <v>463</v>
      </c>
      <c r="Q65" s="41">
        <v>1</v>
      </c>
      <c r="R65" s="39">
        <f t="shared" si="56"/>
        <v>463</v>
      </c>
      <c r="S65" s="41">
        <v>1</v>
      </c>
      <c r="T65" s="39">
        <f t="shared" si="57"/>
        <v>463</v>
      </c>
      <c r="U65" s="41">
        <v>1</v>
      </c>
      <c r="V65" s="39">
        <f t="shared" si="58"/>
        <v>463</v>
      </c>
      <c r="W65" s="41">
        <v>0</v>
      </c>
      <c r="X65" s="39">
        <f t="shared" si="59"/>
        <v>0</v>
      </c>
      <c r="Y65" s="41">
        <v>1</v>
      </c>
      <c r="Z65" s="39">
        <f t="shared" si="60"/>
        <v>463</v>
      </c>
      <c r="AA65" s="41">
        <v>0</v>
      </c>
      <c r="AB65" s="39">
        <f t="shared" si="61"/>
        <v>0</v>
      </c>
      <c r="AC65" s="41">
        <v>0</v>
      </c>
      <c r="AD65" s="49">
        <f t="shared" si="62"/>
        <v>0</v>
      </c>
    </row>
    <row r="66" spans="1:30" x14ac:dyDescent="0.25">
      <c r="A66" s="44"/>
      <c r="B66" s="45" t="s">
        <v>100</v>
      </c>
      <c r="C66" s="46">
        <v>10</v>
      </c>
      <c r="D66" s="45" t="s">
        <v>42</v>
      </c>
      <c r="E66" s="47">
        <v>35</v>
      </c>
      <c r="F66" s="39">
        <f t="shared" si="63"/>
        <v>350</v>
      </c>
      <c r="G66" s="48">
        <v>3</v>
      </c>
      <c r="H66" s="39">
        <f t="shared" si="51"/>
        <v>105</v>
      </c>
      <c r="I66" s="41">
        <v>0</v>
      </c>
      <c r="J66" s="39">
        <f t="shared" si="52"/>
        <v>0</v>
      </c>
      <c r="K66" s="41">
        <v>0</v>
      </c>
      <c r="L66" s="39">
        <f t="shared" si="53"/>
        <v>0</v>
      </c>
      <c r="M66" s="41">
        <v>3</v>
      </c>
      <c r="N66" s="39">
        <f t="shared" si="54"/>
        <v>105</v>
      </c>
      <c r="O66" s="41">
        <v>0</v>
      </c>
      <c r="P66" s="39">
        <f t="shared" si="55"/>
        <v>0</v>
      </c>
      <c r="Q66" s="41">
        <v>0</v>
      </c>
      <c r="R66" s="39">
        <f t="shared" si="56"/>
        <v>0</v>
      </c>
      <c r="S66" s="41">
        <v>2</v>
      </c>
      <c r="T66" s="39">
        <f t="shared" si="57"/>
        <v>70</v>
      </c>
      <c r="U66" s="41">
        <v>0</v>
      </c>
      <c r="V66" s="39">
        <f t="shared" si="58"/>
        <v>0</v>
      </c>
      <c r="W66" s="41">
        <v>0</v>
      </c>
      <c r="X66" s="39">
        <f t="shared" si="59"/>
        <v>0</v>
      </c>
      <c r="Y66" s="41">
        <v>2</v>
      </c>
      <c r="Z66" s="39">
        <f t="shared" si="60"/>
        <v>70</v>
      </c>
      <c r="AA66" s="41">
        <v>0</v>
      </c>
      <c r="AB66" s="39">
        <f t="shared" si="61"/>
        <v>0</v>
      </c>
      <c r="AC66" s="41">
        <v>0</v>
      </c>
      <c r="AD66" s="49">
        <f t="shared" si="62"/>
        <v>0</v>
      </c>
    </row>
    <row r="67" spans="1:30" x14ac:dyDescent="0.25">
      <c r="A67" s="44"/>
      <c r="B67" s="45" t="s">
        <v>101</v>
      </c>
      <c r="C67" s="46">
        <v>68</v>
      </c>
      <c r="D67" s="45" t="s">
        <v>102</v>
      </c>
      <c r="E67" s="47">
        <v>28</v>
      </c>
      <c r="F67" s="39">
        <f t="shared" si="63"/>
        <v>1904</v>
      </c>
      <c r="G67" s="48">
        <v>6</v>
      </c>
      <c r="H67" s="39">
        <f t="shared" si="51"/>
        <v>168</v>
      </c>
      <c r="I67" s="41">
        <v>6</v>
      </c>
      <c r="J67" s="39">
        <f t="shared" si="52"/>
        <v>168</v>
      </c>
      <c r="K67" s="41">
        <v>6</v>
      </c>
      <c r="L67" s="39">
        <f t="shared" si="53"/>
        <v>168</v>
      </c>
      <c r="M67" s="41">
        <v>6</v>
      </c>
      <c r="N67" s="39">
        <f t="shared" si="54"/>
        <v>168</v>
      </c>
      <c r="O67" s="41">
        <v>5</v>
      </c>
      <c r="P67" s="39">
        <f t="shared" si="55"/>
        <v>140</v>
      </c>
      <c r="Q67" s="41">
        <v>6</v>
      </c>
      <c r="R67" s="39">
        <f t="shared" si="56"/>
        <v>168</v>
      </c>
      <c r="S67" s="41">
        <v>6</v>
      </c>
      <c r="T67" s="39">
        <f t="shared" si="57"/>
        <v>168</v>
      </c>
      <c r="U67" s="41">
        <v>5</v>
      </c>
      <c r="V67" s="39">
        <f t="shared" si="58"/>
        <v>140</v>
      </c>
      <c r="W67" s="41">
        <v>5</v>
      </c>
      <c r="X67" s="39">
        <f t="shared" si="59"/>
        <v>140</v>
      </c>
      <c r="Y67" s="41">
        <v>6</v>
      </c>
      <c r="Z67" s="39">
        <f t="shared" si="60"/>
        <v>168</v>
      </c>
      <c r="AA67" s="41">
        <v>6</v>
      </c>
      <c r="AB67" s="39">
        <f t="shared" si="61"/>
        <v>168</v>
      </c>
      <c r="AC67" s="41">
        <v>5</v>
      </c>
      <c r="AD67" s="49">
        <f t="shared" si="62"/>
        <v>140</v>
      </c>
    </row>
    <row r="68" spans="1:30" x14ac:dyDescent="0.25">
      <c r="A68" s="44"/>
      <c r="B68" s="45" t="s">
        <v>103</v>
      </c>
      <c r="C68" s="46">
        <v>32</v>
      </c>
      <c r="D68" s="45" t="s">
        <v>42</v>
      </c>
      <c r="E68" s="47">
        <v>25</v>
      </c>
      <c r="F68" s="39">
        <f t="shared" si="63"/>
        <v>800</v>
      </c>
      <c r="G68" s="48">
        <v>8</v>
      </c>
      <c r="H68" s="39">
        <f t="shared" si="51"/>
        <v>200</v>
      </c>
      <c r="I68" s="41">
        <v>0</v>
      </c>
      <c r="J68" s="39">
        <f t="shared" si="52"/>
        <v>0</v>
      </c>
      <c r="K68" s="41">
        <v>0</v>
      </c>
      <c r="L68" s="39">
        <f t="shared" si="53"/>
        <v>0</v>
      </c>
      <c r="M68" s="41">
        <v>8</v>
      </c>
      <c r="N68" s="39">
        <f t="shared" si="54"/>
        <v>200</v>
      </c>
      <c r="O68" s="41">
        <v>8</v>
      </c>
      <c r="P68" s="39">
        <f t="shared" si="55"/>
        <v>200</v>
      </c>
      <c r="Q68" s="41">
        <v>0</v>
      </c>
      <c r="R68" s="39">
        <f t="shared" si="56"/>
        <v>0</v>
      </c>
      <c r="S68" s="41">
        <v>0</v>
      </c>
      <c r="T68" s="39">
        <f t="shared" si="57"/>
        <v>0</v>
      </c>
      <c r="U68" s="41">
        <v>0</v>
      </c>
      <c r="V68" s="39">
        <f t="shared" si="58"/>
        <v>0</v>
      </c>
      <c r="W68" s="41">
        <v>0</v>
      </c>
      <c r="X68" s="39">
        <f t="shared" si="59"/>
        <v>0</v>
      </c>
      <c r="Y68" s="41">
        <v>8</v>
      </c>
      <c r="Z68" s="39">
        <f t="shared" si="60"/>
        <v>200</v>
      </c>
      <c r="AA68" s="41">
        <v>0</v>
      </c>
      <c r="AB68" s="39">
        <f t="shared" si="61"/>
        <v>0</v>
      </c>
      <c r="AC68" s="41">
        <v>0</v>
      </c>
      <c r="AD68" s="49">
        <f t="shared" si="62"/>
        <v>0</v>
      </c>
    </row>
    <row r="69" spans="1:30" x14ac:dyDescent="0.25">
      <c r="A69" s="44"/>
      <c r="B69" s="45" t="s">
        <v>104</v>
      </c>
      <c r="C69" s="46">
        <v>26</v>
      </c>
      <c r="D69" s="45" t="s">
        <v>42</v>
      </c>
      <c r="E69" s="47">
        <v>7</v>
      </c>
      <c r="F69" s="39">
        <f t="shared" si="63"/>
        <v>182</v>
      </c>
      <c r="G69" s="48">
        <v>7</v>
      </c>
      <c r="H69" s="39">
        <f t="shared" si="51"/>
        <v>49</v>
      </c>
      <c r="I69" s="41">
        <v>0</v>
      </c>
      <c r="J69" s="39">
        <f t="shared" si="52"/>
        <v>0</v>
      </c>
      <c r="K69" s="41">
        <v>0</v>
      </c>
      <c r="L69" s="39">
        <f t="shared" si="53"/>
        <v>0</v>
      </c>
      <c r="M69" s="41">
        <v>6</v>
      </c>
      <c r="N69" s="39">
        <f t="shared" si="54"/>
        <v>42</v>
      </c>
      <c r="O69" s="41">
        <v>0</v>
      </c>
      <c r="P69" s="39">
        <f t="shared" si="55"/>
        <v>0</v>
      </c>
      <c r="Q69" s="41">
        <v>0</v>
      </c>
      <c r="R69" s="39">
        <f t="shared" si="56"/>
        <v>0</v>
      </c>
      <c r="S69" s="41">
        <v>6</v>
      </c>
      <c r="T69" s="39">
        <f t="shared" si="57"/>
        <v>42</v>
      </c>
      <c r="U69" s="41">
        <v>0</v>
      </c>
      <c r="V69" s="39">
        <f t="shared" si="58"/>
        <v>0</v>
      </c>
      <c r="W69" s="41">
        <v>0</v>
      </c>
      <c r="X69" s="39">
        <f t="shared" si="59"/>
        <v>0</v>
      </c>
      <c r="Y69" s="41">
        <v>7</v>
      </c>
      <c r="Z69" s="39">
        <f t="shared" si="60"/>
        <v>49</v>
      </c>
      <c r="AA69" s="41">
        <v>0</v>
      </c>
      <c r="AB69" s="39">
        <f t="shared" si="61"/>
        <v>0</v>
      </c>
      <c r="AC69" s="41">
        <v>0</v>
      </c>
      <c r="AD69" s="49">
        <f t="shared" si="62"/>
        <v>0</v>
      </c>
    </row>
    <row r="70" spans="1:30" x14ac:dyDescent="0.25">
      <c r="A70" s="44"/>
      <c r="B70" s="45" t="s">
        <v>105</v>
      </c>
      <c r="C70" s="46">
        <v>8</v>
      </c>
      <c r="D70" s="45" t="s">
        <v>42</v>
      </c>
      <c r="E70" s="47">
        <v>18.5</v>
      </c>
      <c r="F70" s="39">
        <f t="shared" si="63"/>
        <v>148</v>
      </c>
      <c r="G70" s="48">
        <v>19</v>
      </c>
      <c r="H70" s="39">
        <f t="shared" si="51"/>
        <v>351.5</v>
      </c>
      <c r="I70" s="41">
        <v>19</v>
      </c>
      <c r="J70" s="39">
        <f t="shared" si="52"/>
        <v>351.5</v>
      </c>
      <c r="K70" s="41">
        <v>19</v>
      </c>
      <c r="L70" s="39">
        <f t="shared" si="53"/>
        <v>351.5</v>
      </c>
      <c r="M70" s="41">
        <v>9</v>
      </c>
      <c r="N70" s="39">
        <f t="shared" si="54"/>
        <v>166.5</v>
      </c>
      <c r="O70" s="41">
        <v>9</v>
      </c>
      <c r="P70" s="39">
        <f t="shared" si="55"/>
        <v>166.5</v>
      </c>
      <c r="Q70" s="41">
        <v>9</v>
      </c>
      <c r="R70" s="39">
        <f t="shared" si="56"/>
        <v>166.5</v>
      </c>
      <c r="S70" s="41">
        <v>9</v>
      </c>
      <c r="T70" s="39">
        <f t="shared" si="57"/>
        <v>166.5</v>
      </c>
      <c r="U70" s="41">
        <v>9</v>
      </c>
      <c r="V70" s="39">
        <f t="shared" si="58"/>
        <v>166.5</v>
      </c>
      <c r="W70" s="41">
        <v>9</v>
      </c>
      <c r="X70" s="39">
        <f t="shared" si="59"/>
        <v>166.5</v>
      </c>
      <c r="Y70" s="41">
        <v>9</v>
      </c>
      <c r="Z70" s="39">
        <f t="shared" si="60"/>
        <v>166.5</v>
      </c>
      <c r="AA70" s="41">
        <v>9</v>
      </c>
      <c r="AB70" s="39">
        <f t="shared" si="61"/>
        <v>166.5</v>
      </c>
      <c r="AC70" s="41">
        <v>9</v>
      </c>
      <c r="AD70" s="49">
        <f t="shared" si="62"/>
        <v>166.5</v>
      </c>
    </row>
    <row r="71" spans="1:30" x14ac:dyDescent="0.25">
      <c r="A71" s="44"/>
      <c r="B71" s="45" t="s">
        <v>106</v>
      </c>
      <c r="C71" s="46">
        <v>9</v>
      </c>
      <c r="D71" s="45" t="s">
        <v>107</v>
      </c>
      <c r="E71" s="47">
        <v>35</v>
      </c>
      <c r="F71" s="39">
        <f t="shared" si="63"/>
        <v>315</v>
      </c>
      <c r="G71" s="48">
        <v>20</v>
      </c>
      <c r="H71" s="39">
        <f t="shared" si="51"/>
        <v>700</v>
      </c>
      <c r="I71" s="41">
        <v>20</v>
      </c>
      <c r="J71" s="39">
        <f t="shared" si="52"/>
        <v>700</v>
      </c>
      <c r="K71" s="41">
        <v>20</v>
      </c>
      <c r="L71" s="39">
        <f t="shared" si="53"/>
        <v>700</v>
      </c>
      <c r="M71" s="41">
        <v>10</v>
      </c>
      <c r="N71" s="39">
        <f t="shared" si="54"/>
        <v>350</v>
      </c>
      <c r="O71" s="41">
        <v>10</v>
      </c>
      <c r="P71" s="39">
        <f t="shared" si="55"/>
        <v>350</v>
      </c>
      <c r="Q71" s="41">
        <v>10</v>
      </c>
      <c r="R71" s="39">
        <f t="shared" si="56"/>
        <v>350</v>
      </c>
      <c r="S71" s="41">
        <v>10</v>
      </c>
      <c r="T71" s="39">
        <f t="shared" si="57"/>
        <v>350</v>
      </c>
      <c r="U71" s="41">
        <v>10</v>
      </c>
      <c r="V71" s="39">
        <f t="shared" si="58"/>
        <v>350</v>
      </c>
      <c r="W71" s="41">
        <v>10</v>
      </c>
      <c r="X71" s="39">
        <f t="shared" si="59"/>
        <v>350</v>
      </c>
      <c r="Y71" s="41">
        <v>10</v>
      </c>
      <c r="Z71" s="39">
        <f t="shared" si="60"/>
        <v>350</v>
      </c>
      <c r="AA71" s="41">
        <v>10</v>
      </c>
      <c r="AB71" s="39">
        <f t="shared" si="61"/>
        <v>350</v>
      </c>
      <c r="AC71" s="41">
        <v>10</v>
      </c>
      <c r="AD71" s="49">
        <f t="shared" si="62"/>
        <v>350</v>
      </c>
    </row>
    <row r="72" spans="1:30" x14ac:dyDescent="0.25">
      <c r="A72" s="44"/>
      <c r="B72" s="45" t="s">
        <v>108</v>
      </c>
      <c r="C72" s="46">
        <v>5</v>
      </c>
      <c r="D72" s="45" t="s">
        <v>42</v>
      </c>
      <c r="E72" s="47">
        <v>30</v>
      </c>
      <c r="F72" s="39">
        <f t="shared" si="63"/>
        <v>150</v>
      </c>
      <c r="G72" s="48">
        <v>2</v>
      </c>
      <c r="H72" s="39">
        <f t="shared" si="51"/>
        <v>60</v>
      </c>
      <c r="I72" s="41">
        <v>0</v>
      </c>
      <c r="J72" s="39">
        <f t="shared" si="52"/>
        <v>0</v>
      </c>
      <c r="K72" s="41">
        <v>0</v>
      </c>
      <c r="L72" s="39">
        <f t="shared" si="53"/>
        <v>0</v>
      </c>
      <c r="M72" s="41">
        <v>1</v>
      </c>
      <c r="N72" s="39">
        <f t="shared" si="54"/>
        <v>30</v>
      </c>
      <c r="O72" s="41">
        <v>0</v>
      </c>
      <c r="P72" s="39">
        <f t="shared" si="55"/>
        <v>0</v>
      </c>
      <c r="Q72" s="41">
        <v>0</v>
      </c>
      <c r="R72" s="39">
        <f t="shared" si="56"/>
        <v>0</v>
      </c>
      <c r="S72" s="41">
        <v>1</v>
      </c>
      <c r="T72" s="39">
        <f t="shared" si="57"/>
        <v>30</v>
      </c>
      <c r="U72" s="41">
        <v>0</v>
      </c>
      <c r="V72" s="39">
        <f t="shared" si="58"/>
        <v>0</v>
      </c>
      <c r="W72" s="41">
        <v>0</v>
      </c>
      <c r="X72" s="39">
        <f t="shared" si="59"/>
        <v>0</v>
      </c>
      <c r="Y72" s="41">
        <v>1</v>
      </c>
      <c r="Z72" s="39">
        <f t="shared" si="60"/>
        <v>30</v>
      </c>
      <c r="AA72" s="41">
        <v>0</v>
      </c>
      <c r="AB72" s="39">
        <f t="shared" si="61"/>
        <v>0</v>
      </c>
      <c r="AC72" s="41">
        <v>0</v>
      </c>
      <c r="AD72" s="49">
        <f t="shared" si="62"/>
        <v>0</v>
      </c>
    </row>
    <row r="73" spans="1:30" x14ac:dyDescent="0.25">
      <c r="A73" s="44"/>
      <c r="B73" s="45" t="s">
        <v>109</v>
      </c>
      <c r="C73" s="46">
        <v>6</v>
      </c>
      <c r="D73" s="45" t="s">
        <v>110</v>
      </c>
      <c r="E73" s="47">
        <v>900</v>
      </c>
      <c r="F73" s="39">
        <f t="shared" si="63"/>
        <v>5400</v>
      </c>
      <c r="G73" s="48">
        <v>2</v>
      </c>
      <c r="H73" s="39">
        <f t="shared" si="51"/>
        <v>1800</v>
      </c>
      <c r="I73" s="41">
        <v>0</v>
      </c>
      <c r="J73" s="39">
        <f t="shared" si="52"/>
        <v>0</v>
      </c>
      <c r="K73" s="41">
        <v>0</v>
      </c>
      <c r="L73" s="39">
        <f t="shared" si="53"/>
        <v>0</v>
      </c>
      <c r="M73" s="41">
        <v>2</v>
      </c>
      <c r="N73" s="39">
        <f t="shared" si="54"/>
        <v>1800</v>
      </c>
      <c r="O73" s="41">
        <v>0</v>
      </c>
      <c r="P73" s="39">
        <f t="shared" si="55"/>
        <v>0</v>
      </c>
      <c r="Q73" s="41">
        <v>0</v>
      </c>
      <c r="R73" s="39">
        <f t="shared" si="56"/>
        <v>0</v>
      </c>
      <c r="S73" s="41">
        <v>1</v>
      </c>
      <c r="T73" s="39">
        <f t="shared" si="57"/>
        <v>900</v>
      </c>
      <c r="U73" s="41">
        <v>0</v>
      </c>
      <c r="V73" s="39">
        <f t="shared" si="58"/>
        <v>0</v>
      </c>
      <c r="W73" s="41">
        <v>0</v>
      </c>
      <c r="X73" s="39">
        <f t="shared" si="59"/>
        <v>0</v>
      </c>
      <c r="Y73" s="41">
        <v>1</v>
      </c>
      <c r="Z73" s="39">
        <f t="shared" si="60"/>
        <v>900</v>
      </c>
      <c r="AA73" s="41">
        <v>0</v>
      </c>
      <c r="AB73" s="39">
        <f t="shared" si="61"/>
        <v>0</v>
      </c>
      <c r="AC73" s="41">
        <v>0</v>
      </c>
      <c r="AD73" s="49">
        <f t="shared" si="62"/>
        <v>0</v>
      </c>
    </row>
    <row r="74" spans="1:30" x14ac:dyDescent="0.25">
      <c r="A74" s="44"/>
      <c r="B74" s="45" t="s">
        <v>111</v>
      </c>
      <c r="C74" s="46">
        <v>60</v>
      </c>
      <c r="D74" s="45" t="s">
        <v>112</v>
      </c>
      <c r="E74" s="47">
        <v>25</v>
      </c>
      <c r="F74" s="39">
        <f t="shared" si="63"/>
        <v>1500</v>
      </c>
      <c r="G74" s="48">
        <v>5</v>
      </c>
      <c r="H74" s="39">
        <f t="shared" si="51"/>
        <v>125</v>
      </c>
      <c r="I74" s="41">
        <v>5</v>
      </c>
      <c r="J74" s="39">
        <f t="shared" si="52"/>
        <v>125</v>
      </c>
      <c r="K74" s="41">
        <v>5</v>
      </c>
      <c r="L74" s="39">
        <f t="shared" si="53"/>
        <v>125</v>
      </c>
      <c r="M74" s="41">
        <v>5</v>
      </c>
      <c r="N74" s="39">
        <f t="shared" si="54"/>
        <v>125</v>
      </c>
      <c r="O74" s="41">
        <v>5</v>
      </c>
      <c r="P74" s="39">
        <f t="shared" si="55"/>
        <v>125</v>
      </c>
      <c r="Q74" s="41">
        <v>5</v>
      </c>
      <c r="R74" s="39">
        <f t="shared" si="56"/>
        <v>125</v>
      </c>
      <c r="S74" s="41">
        <v>5</v>
      </c>
      <c r="T74" s="39">
        <f t="shared" si="57"/>
        <v>125</v>
      </c>
      <c r="U74" s="41">
        <v>5</v>
      </c>
      <c r="V74" s="39">
        <f t="shared" si="58"/>
        <v>125</v>
      </c>
      <c r="W74" s="41">
        <v>5</v>
      </c>
      <c r="X74" s="39">
        <f t="shared" si="59"/>
        <v>125</v>
      </c>
      <c r="Y74" s="41">
        <v>5</v>
      </c>
      <c r="Z74" s="39">
        <f t="shared" si="60"/>
        <v>125</v>
      </c>
      <c r="AA74" s="41">
        <v>5</v>
      </c>
      <c r="AB74" s="39">
        <f t="shared" si="61"/>
        <v>125</v>
      </c>
      <c r="AC74" s="41">
        <v>5</v>
      </c>
      <c r="AD74" s="49">
        <f t="shared" si="62"/>
        <v>125</v>
      </c>
    </row>
    <row r="75" spans="1:30" ht="15.75" customHeight="1" x14ac:dyDescent="0.25">
      <c r="A75" s="34">
        <v>21602</v>
      </c>
      <c r="B75" s="35" t="s">
        <v>113</v>
      </c>
      <c r="C75" s="51">
        <f>(C76+C77)</f>
        <v>355</v>
      </c>
      <c r="D75" s="35" t="s">
        <v>33</v>
      </c>
      <c r="E75" s="47"/>
      <c r="F75" s="53">
        <f>(F76+F77)</f>
        <v>16000</v>
      </c>
      <c r="G75" s="41"/>
      <c r="H75" s="39"/>
      <c r="I75" s="41"/>
      <c r="J75" s="39"/>
      <c r="K75" s="41"/>
      <c r="L75" s="39"/>
      <c r="M75" s="41"/>
      <c r="N75" s="39"/>
      <c r="O75" s="41"/>
      <c r="P75" s="39"/>
      <c r="Q75" s="41"/>
      <c r="R75" s="39"/>
      <c r="S75" s="41"/>
      <c r="T75" s="39"/>
      <c r="U75" s="41"/>
      <c r="V75" s="39"/>
      <c r="W75" s="41"/>
      <c r="X75" s="39"/>
      <c r="Y75" s="41"/>
      <c r="Z75" s="39"/>
      <c r="AA75" s="41"/>
      <c r="AB75" s="39"/>
      <c r="AC75" s="41"/>
      <c r="AD75" s="49"/>
    </row>
    <row r="76" spans="1:30" x14ac:dyDescent="0.25">
      <c r="A76" s="44"/>
      <c r="B76" s="45" t="s">
        <v>114</v>
      </c>
      <c r="C76" s="46">
        <v>120</v>
      </c>
      <c r="D76" s="45" t="s">
        <v>42</v>
      </c>
      <c r="E76" s="47">
        <v>55</v>
      </c>
      <c r="F76" s="39">
        <v>6600</v>
      </c>
      <c r="G76" s="48">
        <v>10</v>
      </c>
      <c r="H76" s="39">
        <f>(G76*E76)</f>
        <v>550</v>
      </c>
      <c r="I76" s="41">
        <v>10</v>
      </c>
      <c r="J76" s="39">
        <f>(I76*E76)</f>
        <v>550</v>
      </c>
      <c r="K76" s="41">
        <v>10</v>
      </c>
      <c r="L76" s="39">
        <f>(K76*E76)</f>
        <v>550</v>
      </c>
      <c r="M76" s="41">
        <v>10</v>
      </c>
      <c r="N76" s="39">
        <f>(M76*E76)</f>
        <v>550</v>
      </c>
      <c r="O76" s="41">
        <v>10</v>
      </c>
      <c r="P76" s="39">
        <f>(O76*E76)</f>
        <v>550</v>
      </c>
      <c r="Q76" s="41">
        <v>10</v>
      </c>
      <c r="R76" s="39">
        <f>(Q76*E76)</f>
        <v>550</v>
      </c>
      <c r="S76" s="41">
        <v>10</v>
      </c>
      <c r="T76" s="39">
        <f>(S76*E76)</f>
        <v>550</v>
      </c>
      <c r="U76" s="41">
        <v>10</v>
      </c>
      <c r="V76" s="39">
        <f>(U76*E76)</f>
        <v>550</v>
      </c>
      <c r="W76" s="41">
        <v>10</v>
      </c>
      <c r="X76" s="39">
        <f>(W76*E76)</f>
        <v>550</v>
      </c>
      <c r="Y76" s="41">
        <v>10</v>
      </c>
      <c r="Z76" s="39">
        <f>(Y76*E76)</f>
        <v>550</v>
      </c>
      <c r="AA76" s="41">
        <v>10</v>
      </c>
      <c r="AB76" s="39">
        <f>(AA76*E76)</f>
        <v>550</v>
      </c>
      <c r="AC76" s="41">
        <v>10</v>
      </c>
      <c r="AD76" s="49">
        <f>(AC76*E76)</f>
        <v>550</v>
      </c>
    </row>
    <row r="77" spans="1:30" x14ac:dyDescent="0.25">
      <c r="A77" s="44"/>
      <c r="B77" s="45" t="s">
        <v>115</v>
      </c>
      <c r="C77" s="46">
        <v>235</v>
      </c>
      <c r="D77" s="45" t="s">
        <v>42</v>
      </c>
      <c r="E77" s="47">
        <v>40</v>
      </c>
      <c r="F77" s="39">
        <f>C77*E77</f>
        <v>9400</v>
      </c>
      <c r="G77" s="48">
        <v>20</v>
      </c>
      <c r="H77" s="39">
        <f>(G77*E77)</f>
        <v>800</v>
      </c>
      <c r="I77" s="41">
        <v>20</v>
      </c>
      <c r="J77" s="39">
        <f>(I77*E77)</f>
        <v>800</v>
      </c>
      <c r="K77" s="41">
        <v>20</v>
      </c>
      <c r="L77" s="39">
        <f>(K77*E77)</f>
        <v>800</v>
      </c>
      <c r="M77" s="41">
        <v>19</v>
      </c>
      <c r="N77" s="39">
        <f>(M77*E77)</f>
        <v>760</v>
      </c>
      <c r="O77" s="41">
        <v>20</v>
      </c>
      <c r="P77" s="39">
        <f>(O77*E77)</f>
        <v>800</v>
      </c>
      <c r="Q77" s="41">
        <v>19</v>
      </c>
      <c r="R77" s="39">
        <f>(Q77*E77)</f>
        <v>760</v>
      </c>
      <c r="S77" s="41">
        <v>20</v>
      </c>
      <c r="T77" s="39">
        <f>(S77*E77)</f>
        <v>800</v>
      </c>
      <c r="U77" s="41">
        <v>20</v>
      </c>
      <c r="V77" s="39">
        <f>(U77*E77)</f>
        <v>800</v>
      </c>
      <c r="W77" s="41">
        <v>19</v>
      </c>
      <c r="X77" s="39">
        <f>(W77*E77)</f>
        <v>760</v>
      </c>
      <c r="Y77" s="41">
        <v>20</v>
      </c>
      <c r="Z77" s="39">
        <f>(Y77*E77)</f>
        <v>800</v>
      </c>
      <c r="AA77" s="41">
        <v>19</v>
      </c>
      <c r="AB77" s="39">
        <f>(AA77*E77)</f>
        <v>760</v>
      </c>
      <c r="AC77" s="41">
        <v>19</v>
      </c>
      <c r="AD77" s="49">
        <f>(AC77*E77)</f>
        <v>760</v>
      </c>
    </row>
    <row r="78" spans="1:30" ht="15.75" customHeight="1" x14ac:dyDescent="0.25">
      <c r="A78" s="34">
        <v>21603</v>
      </c>
      <c r="B78" s="35" t="s">
        <v>116</v>
      </c>
      <c r="C78" s="36">
        <f>(C79+C80)</f>
        <v>125</v>
      </c>
      <c r="D78" s="35" t="s">
        <v>33</v>
      </c>
      <c r="E78" s="35"/>
      <c r="F78" s="53">
        <f>(F79+F80)</f>
        <v>4000</v>
      </c>
      <c r="G78" s="59"/>
      <c r="H78" s="39"/>
      <c r="I78" s="40"/>
      <c r="J78" s="39"/>
      <c r="K78" s="41"/>
      <c r="L78" s="39"/>
      <c r="M78" s="39"/>
      <c r="N78" s="39"/>
      <c r="O78" s="39"/>
      <c r="P78" s="39"/>
      <c r="Q78" s="39"/>
      <c r="R78" s="39"/>
      <c r="S78" s="42"/>
      <c r="T78" s="42"/>
      <c r="U78" s="42"/>
      <c r="V78" s="39"/>
      <c r="W78" s="42"/>
      <c r="X78" s="42"/>
      <c r="Y78" s="63"/>
      <c r="Z78" s="39"/>
      <c r="AA78" s="42"/>
      <c r="AB78" s="39"/>
      <c r="AC78" s="42"/>
      <c r="AD78" s="43"/>
    </row>
    <row r="79" spans="1:30" x14ac:dyDescent="0.25">
      <c r="A79" s="64"/>
      <c r="B79" s="45" t="s">
        <v>117</v>
      </c>
      <c r="C79" s="46">
        <v>50</v>
      </c>
      <c r="D79" s="45" t="s">
        <v>118</v>
      </c>
      <c r="E79" s="47">
        <v>20</v>
      </c>
      <c r="F79" s="39">
        <f>C79*E79</f>
        <v>1000</v>
      </c>
      <c r="G79" s="48">
        <v>14</v>
      </c>
      <c r="H79" s="39">
        <f>(G79*E79)</f>
        <v>280</v>
      </c>
      <c r="I79" s="41">
        <v>0</v>
      </c>
      <c r="J79" s="39">
        <f>(I79*E79)</f>
        <v>0</v>
      </c>
      <c r="K79" s="41">
        <v>0</v>
      </c>
      <c r="L79" s="39">
        <f>(K79*E79)</f>
        <v>0</v>
      </c>
      <c r="M79" s="41">
        <v>12</v>
      </c>
      <c r="N79" s="39">
        <f>(M79*E79)</f>
        <v>240</v>
      </c>
      <c r="O79" s="41">
        <v>0</v>
      </c>
      <c r="P79" s="39">
        <f>(O79*E79)</f>
        <v>0</v>
      </c>
      <c r="Q79" s="41">
        <v>0</v>
      </c>
      <c r="R79" s="39">
        <f>(Q79*E79)</f>
        <v>0</v>
      </c>
      <c r="S79" s="41">
        <v>12</v>
      </c>
      <c r="T79" s="39">
        <f>(S79*E79)</f>
        <v>240</v>
      </c>
      <c r="U79" s="41">
        <v>0</v>
      </c>
      <c r="V79" s="39">
        <f>(U79*E79)</f>
        <v>0</v>
      </c>
      <c r="W79" s="41">
        <v>0</v>
      </c>
      <c r="X79" s="39">
        <f>(W79*E79)</f>
        <v>0</v>
      </c>
      <c r="Y79" s="41">
        <v>12</v>
      </c>
      <c r="Z79" s="39">
        <f>(Y79*E79)</f>
        <v>240</v>
      </c>
      <c r="AA79" s="41">
        <v>0</v>
      </c>
      <c r="AB79" s="39">
        <f>(AA79*E79)</f>
        <v>0</v>
      </c>
      <c r="AC79" s="41">
        <v>0</v>
      </c>
      <c r="AD79" s="49">
        <f>(AC79*E79)</f>
        <v>0</v>
      </c>
    </row>
    <row r="80" spans="1:30" x14ac:dyDescent="0.25">
      <c r="A80" s="44"/>
      <c r="B80" s="45" t="s">
        <v>119</v>
      </c>
      <c r="C80" s="46">
        <v>75</v>
      </c>
      <c r="D80" s="45" t="s">
        <v>42</v>
      </c>
      <c r="E80" s="47">
        <v>40</v>
      </c>
      <c r="F80" s="39">
        <f>C80*E80</f>
        <v>3000</v>
      </c>
      <c r="G80" s="48">
        <v>7</v>
      </c>
      <c r="H80" s="39">
        <f>(G80*E80)</f>
        <v>280</v>
      </c>
      <c r="I80" s="41">
        <v>7</v>
      </c>
      <c r="J80" s="39">
        <f>(I80*E80)</f>
        <v>280</v>
      </c>
      <c r="K80" s="41">
        <v>7</v>
      </c>
      <c r="L80" s="39">
        <f>(K80*E80)</f>
        <v>280</v>
      </c>
      <c r="M80" s="41">
        <v>6</v>
      </c>
      <c r="N80" s="39">
        <f>(M80*E80)</f>
        <v>240</v>
      </c>
      <c r="O80" s="41">
        <v>6</v>
      </c>
      <c r="P80" s="39">
        <f>(O80*E80)</f>
        <v>240</v>
      </c>
      <c r="Q80" s="41">
        <v>6</v>
      </c>
      <c r="R80" s="39">
        <f>(Q80*E80)</f>
        <v>240</v>
      </c>
      <c r="S80" s="41">
        <v>6</v>
      </c>
      <c r="T80" s="39">
        <f>(S80*E80)</f>
        <v>240</v>
      </c>
      <c r="U80" s="41">
        <v>6</v>
      </c>
      <c r="V80" s="39">
        <f>(U80*E80)</f>
        <v>240</v>
      </c>
      <c r="W80" s="41">
        <v>6</v>
      </c>
      <c r="X80" s="39">
        <f>(W80*E80)</f>
        <v>240</v>
      </c>
      <c r="Y80" s="41">
        <v>6</v>
      </c>
      <c r="Z80" s="39">
        <f>(Y80*E80)</f>
        <v>240</v>
      </c>
      <c r="AA80" s="41">
        <v>6</v>
      </c>
      <c r="AB80" s="39">
        <f>(AA80*E80)</f>
        <v>240</v>
      </c>
      <c r="AC80" s="41">
        <v>6</v>
      </c>
      <c r="AD80" s="49">
        <f>(AC80*E80)</f>
        <v>240</v>
      </c>
    </row>
    <row r="81" spans="1:30" x14ac:dyDescent="0.25">
      <c r="A81" s="16">
        <v>2200</v>
      </c>
      <c r="B81" s="17" t="s">
        <v>120</v>
      </c>
      <c r="C81" s="18">
        <f>(C82+C84)</f>
        <v>290</v>
      </c>
      <c r="D81" s="19" t="s">
        <v>35</v>
      </c>
      <c r="E81" s="19"/>
      <c r="F81" s="20">
        <f>(F82+F84)</f>
        <v>33148</v>
      </c>
      <c r="G81" s="65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7"/>
    </row>
    <row r="82" spans="1:30" ht="15" customHeight="1" x14ac:dyDescent="0.25">
      <c r="A82" s="24">
        <v>221</v>
      </c>
      <c r="B82" s="25" t="s">
        <v>121</v>
      </c>
      <c r="C82" s="68">
        <f>(C83)</f>
        <v>12</v>
      </c>
      <c r="D82" s="69" t="s">
        <v>38</v>
      </c>
      <c r="E82" s="69"/>
      <c r="F82" s="27">
        <f>(F83)</f>
        <v>15000</v>
      </c>
      <c r="G82" s="70"/>
      <c r="H82" s="29"/>
      <c r="I82" s="31"/>
      <c r="J82" s="29"/>
      <c r="K82" s="31"/>
      <c r="L82" s="29"/>
      <c r="M82" s="31"/>
      <c r="N82" s="29"/>
      <c r="O82" s="31"/>
      <c r="P82" s="29"/>
      <c r="Q82" s="31"/>
      <c r="R82" s="29"/>
      <c r="S82" s="31"/>
      <c r="T82" s="29"/>
      <c r="U82" s="31"/>
      <c r="V82" s="29"/>
      <c r="W82" s="31"/>
      <c r="X82" s="29"/>
      <c r="Y82" s="31"/>
      <c r="Z82" s="29"/>
      <c r="AA82" s="31"/>
      <c r="AB82" s="29"/>
      <c r="AC82" s="31"/>
      <c r="AD82" s="62"/>
    </row>
    <row r="83" spans="1:30" ht="14.25" customHeight="1" x14ac:dyDescent="0.25">
      <c r="A83" s="34">
        <v>22105</v>
      </c>
      <c r="B83" s="35" t="s">
        <v>122</v>
      </c>
      <c r="C83" s="71">
        <v>12</v>
      </c>
      <c r="D83" s="72" t="s">
        <v>123</v>
      </c>
      <c r="E83" s="73">
        <v>1250</v>
      </c>
      <c r="F83" s="53">
        <f>(C83*E83)</f>
        <v>15000</v>
      </c>
      <c r="G83" s="48">
        <v>1</v>
      </c>
      <c r="H83" s="39">
        <f>(G83*E83)</f>
        <v>1250</v>
      </c>
      <c r="I83" s="41">
        <v>1</v>
      </c>
      <c r="J83" s="39">
        <f>(I83*E83)</f>
        <v>1250</v>
      </c>
      <c r="K83" s="41">
        <v>1</v>
      </c>
      <c r="L83" s="39">
        <f>(K83*E83)</f>
        <v>1250</v>
      </c>
      <c r="M83" s="41">
        <v>1</v>
      </c>
      <c r="N83" s="39">
        <f>(M83*E83)</f>
        <v>1250</v>
      </c>
      <c r="O83" s="41">
        <v>1</v>
      </c>
      <c r="P83" s="39">
        <f>(O83*E83)</f>
        <v>1250</v>
      </c>
      <c r="Q83" s="41">
        <v>1</v>
      </c>
      <c r="R83" s="39">
        <f>(Q83*E83)</f>
        <v>1250</v>
      </c>
      <c r="S83" s="41">
        <v>1</v>
      </c>
      <c r="T83" s="39">
        <f>(S83*E83)</f>
        <v>1250</v>
      </c>
      <c r="U83" s="41">
        <v>1</v>
      </c>
      <c r="V83" s="39">
        <f>(U83*E83)</f>
        <v>1250</v>
      </c>
      <c r="W83" s="41">
        <v>1</v>
      </c>
      <c r="X83" s="39">
        <f>(W83*E83)</f>
        <v>1250</v>
      </c>
      <c r="Y83" s="41">
        <v>1</v>
      </c>
      <c r="Z83" s="39">
        <f>(Y83*E83)</f>
        <v>1250</v>
      </c>
      <c r="AA83" s="41">
        <v>1</v>
      </c>
      <c r="AB83" s="39">
        <f>(AA83*E83)</f>
        <v>1250</v>
      </c>
      <c r="AC83" s="41">
        <v>1</v>
      </c>
      <c r="AD83" s="49">
        <f>(AC83*E83)</f>
        <v>1250</v>
      </c>
    </row>
    <row r="84" spans="1:30" ht="23.25" customHeight="1" x14ac:dyDescent="0.25">
      <c r="A84" s="24">
        <v>223</v>
      </c>
      <c r="B84" s="25" t="s">
        <v>124</v>
      </c>
      <c r="C84" s="68">
        <f>(C85)</f>
        <v>278</v>
      </c>
      <c r="D84" s="69" t="s">
        <v>35</v>
      </c>
      <c r="E84" s="69"/>
      <c r="F84" s="27">
        <f>(F85)</f>
        <v>18148</v>
      </c>
      <c r="G84" s="70"/>
      <c r="H84" s="74"/>
      <c r="I84" s="30"/>
      <c r="J84" s="29"/>
      <c r="K84" s="31"/>
      <c r="L84" s="29"/>
      <c r="M84" s="29"/>
      <c r="N84" s="29"/>
      <c r="O84" s="29"/>
      <c r="P84" s="29"/>
      <c r="Q84" s="29"/>
      <c r="R84" s="2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3"/>
    </row>
    <row r="85" spans="1:30" ht="15.75" customHeight="1" x14ac:dyDescent="0.25">
      <c r="A85" s="34">
        <v>22302</v>
      </c>
      <c r="B85" s="35" t="s">
        <v>125</v>
      </c>
      <c r="C85" s="71">
        <f>(C86+C87+C88+C89+C90+C91+C92+C93+C94+C95+C96)</f>
        <v>278</v>
      </c>
      <c r="D85" s="72" t="s">
        <v>38</v>
      </c>
      <c r="E85" s="72"/>
      <c r="F85" s="53">
        <f>(F86+F87+F88+F89+F90+F91+F92+F93+F94+F95+F96)</f>
        <v>18148</v>
      </c>
      <c r="G85" s="75"/>
      <c r="H85" s="76"/>
      <c r="I85" s="40"/>
      <c r="J85" s="39"/>
      <c r="K85" s="41"/>
      <c r="L85" s="39"/>
      <c r="M85" s="39"/>
      <c r="N85" s="39"/>
      <c r="O85" s="39"/>
      <c r="P85" s="39"/>
      <c r="Q85" s="39"/>
      <c r="R85" s="39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3"/>
    </row>
    <row r="86" spans="1:30" ht="15.75" customHeight="1" x14ac:dyDescent="0.25">
      <c r="A86" s="34"/>
      <c r="B86" s="45" t="s">
        <v>126</v>
      </c>
      <c r="C86" s="77">
        <v>20</v>
      </c>
      <c r="D86" s="42" t="s">
        <v>127</v>
      </c>
      <c r="E86" s="42">
        <v>195</v>
      </c>
      <c r="F86" s="39">
        <f>(C86*E86)</f>
        <v>3900</v>
      </c>
      <c r="G86" s="48">
        <v>2</v>
      </c>
      <c r="H86" s="39">
        <f>(G86*E86)</f>
        <v>390</v>
      </c>
      <c r="I86" s="41">
        <v>2</v>
      </c>
      <c r="J86" s="39">
        <f>(I86*E86)</f>
        <v>390</v>
      </c>
      <c r="K86" s="41">
        <v>2</v>
      </c>
      <c r="L86" s="39">
        <f>(K86*E86)</f>
        <v>390</v>
      </c>
      <c r="M86" s="41">
        <v>2</v>
      </c>
      <c r="N86" s="39">
        <f>(M86*E86)</f>
        <v>390</v>
      </c>
      <c r="O86" s="41">
        <v>2</v>
      </c>
      <c r="P86" s="39">
        <f>(O86*E86)</f>
        <v>390</v>
      </c>
      <c r="Q86" s="41">
        <v>2</v>
      </c>
      <c r="R86" s="39">
        <f>(Q86*E86)</f>
        <v>390</v>
      </c>
      <c r="S86" s="41">
        <v>2</v>
      </c>
      <c r="T86" s="39">
        <f>(S86*E86)</f>
        <v>390</v>
      </c>
      <c r="U86" s="41">
        <v>2</v>
      </c>
      <c r="V86" s="39">
        <f>(U86*E86)</f>
        <v>390</v>
      </c>
      <c r="W86" s="41">
        <v>1</v>
      </c>
      <c r="X86" s="39">
        <f>(W86*E86)</f>
        <v>195</v>
      </c>
      <c r="Y86" s="41">
        <v>1</v>
      </c>
      <c r="Z86" s="39">
        <f>(Y86*E86)</f>
        <v>195</v>
      </c>
      <c r="AA86" s="41">
        <v>1</v>
      </c>
      <c r="AB86" s="39">
        <f>(AA86*E86)</f>
        <v>195</v>
      </c>
      <c r="AC86" s="41">
        <v>1</v>
      </c>
      <c r="AD86" s="49">
        <f>(AC86*E86)</f>
        <v>195</v>
      </c>
    </row>
    <row r="87" spans="1:30" ht="15.75" customHeight="1" x14ac:dyDescent="0.25">
      <c r="A87" s="34"/>
      <c r="B87" s="45" t="s">
        <v>128</v>
      </c>
      <c r="C87" s="77">
        <v>6</v>
      </c>
      <c r="D87" s="42" t="s">
        <v>129</v>
      </c>
      <c r="E87" s="42">
        <v>120</v>
      </c>
      <c r="F87" s="39">
        <f>(C87*E87)</f>
        <v>720</v>
      </c>
      <c r="G87" s="48">
        <v>2</v>
      </c>
      <c r="H87" s="39">
        <f t="shared" ref="H87:H90" si="64">(G87*E87)</f>
        <v>240</v>
      </c>
      <c r="I87" s="41">
        <v>0</v>
      </c>
      <c r="J87" s="39">
        <f t="shared" ref="J87:J90" si="65">(I87*E87)</f>
        <v>0</v>
      </c>
      <c r="K87" s="41">
        <v>0</v>
      </c>
      <c r="L87" s="39">
        <f t="shared" ref="L87:L90" si="66">(K87*E87)</f>
        <v>0</v>
      </c>
      <c r="M87" s="41">
        <v>2</v>
      </c>
      <c r="N87" s="39">
        <f t="shared" ref="N87:N90" si="67">(M87*E87)</f>
        <v>240</v>
      </c>
      <c r="O87" s="41">
        <v>0</v>
      </c>
      <c r="P87" s="39">
        <f t="shared" ref="P87:P90" si="68">(O87*E87)</f>
        <v>0</v>
      </c>
      <c r="Q87" s="41">
        <v>0</v>
      </c>
      <c r="R87" s="39">
        <f t="shared" ref="R87:R90" si="69">(Q87*E87)</f>
        <v>0</v>
      </c>
      <c r="S87" s="41">
        <v>1</v>
      </c>
      <c r="T87" s="39">
        <f t="shared" ref="T87:T90" si="70">(S87*E87)</f>
        <v>120</v>
      </c>
      <c r="U87" s="41">
        <v>0</v>
      </c>
      <c r="V87" s="39">
        <f t="shared" ref="V87:V90" si="71">(U87*E87)</f>
        <v>0</v>
      </c>
      <c r="W87" s="41">
        <v>0</v>
      </c>
      <c r="X87" s="39">
        <f t="shared" ref="X87:X90" si="72">(W87*E87)</f>
        <v>0</v>
      </c>
      <c r="Y87" s="41">
        <v>1</v>
      </c>
      <c r="Z87" s="39">
        <f t="shared" ref="Z87:Z90" si="73">(Y87*E87)</f>
        <v>120</v>
      </c>
      <c r="AA87" s="41">
        <v>0</v>
      </c>
      <c r="AB87" s="39">
        <f t="shared" ref="AB87:AB90" si="74">(AA87*E87)</f>
        <v>0</v>
      </c>
      <c r="AC87" s="41">
        <v>0</v>
      </c>
      <c r="AD87" s="49">
        <f t="shared" ref="AD87:AD90" si="75">(AC87*E87)</f>
        <v>0</v>
      </c>
    </row>
    <row r="88" spans="1:30" ht="15.75" customHeight="1" x14ac:dyDescent="0.25">
      <c r="A88" s="34"/>
      <c r="B88" s="45" t="s">
        <v>130</v>
      </c>
      <c r="C88" s="77">
        <v>1</v>
      </c>
      <c r="D88" s="42" t="s">
        <v>45</v>
      </c>
      <c r="E88" s="42">
        <v>503</v>
      </c>
      <c r="F88" s="39">
        <f>(C88*E88)</f>
        <v>503</v>
      </c>
      <c r="G88" s="48">
        <v>1</v>
      </c>
      <c r="H88" s="39">
        <f t="shared" si="64"/>
        <v>503</v>
      </c>
      <c r="I88" s="41">
        <v>0</v>
      </c>
      <c r="J88" s="39">
        <f t="shared" si="65"/>
        <v>0</v>
      </c>
      <c r="K88" s="41">
        <v>0</v>
      </c>
      <c r="L88" s="39">
        <f t="shared" si="66"/>
        <v>0</v>
      </c>
      <c r="M88" s="41">
        <v>0</v>
      </c>
      <c r="N88" s="39">
        <f t="shared" si="67"/>
        <v>0</v>
      </c>
      <c r="O88" s="41">
        <v>0</v>
      </c>
      <c r="P88" s="39">
        <f t="shared" si="68"/>
        <v>0</v>
      </c>
      <c r="Q88" s="41">
        <v>0</v>
      </c>
      <c r="R88" s="39">
        <f t="shared" si="69"/>
        <v>0</v>
      </c>
      <c r="S88" s="41">
        <v>0</v>
      </c>
      <c r="T88" s="39">
        <f t="shared" si="70"/>
        <v>0</v>
      </c>
      <c r="U88" s="41">
        <v>0</v>
      </c>
      <c r="V88" s="39">
        <f t="shared" si="71"/>
        <v>0</v>
      </c>
      <c r="W88" s="41">
        <v>0</v>
      </c>
      <c r="X88" s="39">
        <f t="shared" si="72"/>
        <v>0</v>
      </c>
      <c r="Y88" s="41">
        <v>0</v>
      </c>
      <c r="Z88" s="39">
        <f t="shared" si="73"/>
        <v>0</v>
      </c>
      <c r="AA88" s="41">
        <v>0</v>
      </c>
      <c r="AB88" s="39">
        <f t="shared" si="74"/>
        <v>0</v>
      </c>
      <c r="AC88" s="41">
        <v>0</v>
      </c>
      <c r="AD88" s="49">
        <f t="shared" si="75"/>
        <v>0</v>
      </c>
    </row>
    <row r="89" spans="1:30" ht="15.75" customHeight="1" x14ac:dyDescent="0.25">
      <c r="A89" s="34"/>
      <c r="B89" s="45" t="s">
        <v>131</v>
      </c>
      <c r="C89" s="77">
        <v>1</v>
      </c>
      <c r="D89" s="42" t="s">
        <v>45</v>
      </c>
      <c r="E89" s="42">
        <v>550</v>
      </c>
      <c r="F89" s="39">
        <f>(C89*E89)</f>
        <v>550</v>
      </c>
      <c r="G89" s="48">
        <v>1</v>
      </c>
      <c r="H89" s="39">
        <f t="shared" si="64"/>
        <v>550</v>
      </c>
      <c r="I89" s="41">
        <v>0</v>
      </c>
      <c r="J89" s="39">
        <f t="shared" si="65"/>
        <v>0</v>
      </c>
      <c r="K89" s="41">
        <v>0</v>
      </c>
      <c r="L89" s="39">
        <f t="shared" si="66"/>
        <v>0</v>
      </c>
      <c r="M89" s="41">
        <v>0</v>
      </c>
      <c r="N89" s="39">
        <f t="shared" si="67"/>
        <v>0</v>
      </c>
      <c r="O89" s="41">
        <v>0</v>
      </c>
      <c r="P89" s="39">
        <f t="shared" si="68"/>
        <v>0</v>
      </c>
      <c r="Q89" s="41">
        <v>0</v>
      </c>
      <c r="R89" s="39">
        <f t="shared" si="69"/>
        <v>0</v>
      </c>
      <c r="S89" s="41">
        <v>0</v>
      </c>
      <c r="T89" s="39">
        <f t="shared" si="70"/>
        <v>0</v>
      </c>
      <c r="U89" s="41">
        <v>0</v>
      </c>
      <c r="V89" s="39">
        <f t="shared" si="71"/>
        <v>0</v>
      </c>
      <c r="W89" s="41">
        <v>0</v>
      </c>
      <c r="X89" s="39">
        <f t="shared" si="72"/>
        <v>0</v>
      </c>
      <c r="Y89" s="41">
        <v>0</v>
      </c>
      <c r="Z89" s="39">
        <f t="shared" si="73"/>
        <v>0</v>
      </c>
      <c r="AA89" s="41">
        <v>0</v>
      </c>
      <c r="AB89" s="39">
        <f t="shared" si="74"/>
        <v>0</v>
      </c>
      <c r="AC89" s="41">
        <v>0</v>
      </c>
      <c r="AD89" s="49">
        <f t="shared" si="75"/>
        <v>0</v>
      </c>
    </row>
    <row r="90" spans="1:30" ht="15.75" customHeight="1" x14ac:dyDescent="0.25">
      <c r="A90" s="34"/>
      <c r="B90" s="45" t="s">
        <v>132</v>
      </c>
      <c r="C90" s="77">
        <v>50</v>
      </c>
      <c r="D90" s="42" t="s">
        <v>133</v>
      </c>
      <c r="E90" s="42">
        <v>188</v>
      </c>
      <c r="F90" s="39">
        <f>(C90*E90)</f>
        <v>9400</v>
      </c>
      <c r="G90" s="48">
        <v>5</v>
      </c>
      <c r="H90" s="39">
        <f t="shared" si="64"/>
        <v>940</v>
      </c>
      <c r="I90" s="41">
        <v>4</v>
      </c>
      <c r="J90" s="39">
        <f t="shared" si="65"/>
        <v>752</v>
      </c>
      <c r="K90" s="41">
        <v>4</v>
      </c>
      <c r="L90" s="39">
        <f t="shared" si="66"/>
        <v>752</v>
      </c>
      <c r="M90" s="41">
        <v>5</v>
      </c>
      <c r="N90" s="39">
        <f t="shared" si="67"/>
        <v>940</v>
      </c>
      <c r="O90" s="41">
        <v>4</v>
      </c>
      <c r="P90" s="39">
        <f t="shared" si="68"/>
        <v>752</v>
      </c>
      <c r="Q90" s="41">
        <v>4</v>
      </c>
      <c r="R90" s="39">
        <f t="shared" si="69"/>
        <v>752</v>
      </c>
      <c r="S90" s="41">
        <v>4</v>
      </c>
      <c r="T90" s="39">
        <f t="shared" si="70"/>
        <v>752</v>
      </c>
      <c r="U90" s="41">
        <v>4</v>
      </c>
      <c r="V90" s="39">
        <f t="shared" si="71"/>
        <v>752</v>
      </c>
      <c r="W90" s="41">
        <v>4</v>
      </c>
      <c r="X90" s="39">
        <f t="shared" si="72"/>
        <v>752</v>
      </c>
      <c r="Y90" s="41">
        <v>4</v>
      </c>
      <c r="Z90" s="39">
        <f t="shared" si="73"/>
        <v>752</v>
      </c>
      <c r="AA90" s="41">
        <v>4</v>
      </c>
      <c r="AB90" s="39">
        <f t="shared" si="74"/>
        <v>752</v>
      </c>
      <c r="AC90" s="41">
        <v>4</v>
      </c>
      <c r="AD90" s="49">
        <f t="shared" si="75"/>
        <v>752</v>
      </c>
    </row>
    <row r="91" spans="1:30" x14ac:dyDescent="0.25">
      <c r="A91" s="44"/>
      <c r="B91" s="45" t="s">
        <v>134</v>
      </c>
      <c r="C91" s="46">
        <v>15</v>
      </c>
      <c r="D91" s="42" t="s">
        <v>63</v>
      </c>
      <c r="E91" s="78">
        <v>10</v>
      </c>
      <c r="F91" s="39">
        <f>C91*E91</f>
        <v>150</v>
      </c>
      <c r="G91" s="48">
        <v>4</v>
      </c>
      <c r="H91" s="39">
        <f>(G91*E91)</f>
        <v>40</v>
      </c>
      <c r="I91" s="41">
        <v>0</v>
      </c>
      <c r="J91" s="39">
        <f>(I91*E91)</f>
        <v>0</v>
      </c>
      <c r="K91" s="41">
        <v>0</v>
      </c>
      <c r="L91" s="39">
        <f>(K91*E91)</f>
        <v>0</v>
      </c>
      <c r="M91" s="41">
        <v>4</v>
      </c>
      <c r="N91" s="39">
        <f>(M91*E91)</f>
        <v>40</v>
      </c>
      <c r="O91" s="41">
        <v>0</v>
      </c>
      <c r="P91" s="39">
        <f>(O91*E91)</f>
        <v>0</v>
      </c>
      <c r="Q91" s="41">
        <v>0</v>
      </c>
      <c r="R91" s="39">
        <f>(Q91*E91)</f>
        <v>0</v>
      </c>
      <c r="S91" s="41">
        <v>3</v>
      </c>
      <c r="T91" s="39">
        <f>(S91*E91)</f>
        <v>30</v>
      </c>
      <c r="U91" s="41">
        <v>0</v>
      </c>
      <c r="V91" s="39">
        <f>(U91*E91)</f>
        <v>0</v>
      </c>
      <c r="W91" s="41">
        <v>0</v>
      </c>
      <c r="X91" s="39">
        <f>(W91*E91)</f>
        <v>0</v>
      </c>
      <c r="Y91" s="41">
        <v>4</v>
      </c>
      <c r="Z91" s="39">
        <f>(Y91*E91)</f>
        <v>40</v>
      </c>
      <c r="AA91" s="41">
        <v>0</v>
      </c>
      <c r="AB91" s="39">
        <f>(AA91*E91)</f>
        <v>0</v>
      </c>
      <c r="AC91" s="41">
        <v>0</v>
      </c>
      <c r="AD91" s="49">
        <f>(AC91*E91)</f>
        <v>0</v>
      </c>
    </row>
    <row r="92" spans="1:30" x14ac:dyDescent="0.25">
      <c r="A92" s="44"/>
      <c r="B92" s="45" t="s">
        <v>135</v>
      </c>
      <c r="C92" s="46">
        <v>50</v>
      </c>
      <c r="D92" s="42" t="s">
        <v>45</v>
      </c>
      <c r="E92" s="78">
        <v>15</v>
      </c>
      <c r="F92" s="39">
        <f>C92*E92</f>
        <v>750</v>
      </c>
      <c r="G92" s="48">
        <v>5</v>
      </c>
      <c r="H92" s="39">
        <f t="shared" ref="H92:H95" si="76">(G92*E92)</f>
        <v>75</v>
      </c>
      <c r="I92" s="41">
        <v>5</v>
      </c>
      <c r="J92" s="39">
        <f t="shared" ref="J92:J95" si="77">(I92*E92)</f>
        <v>75</v>
      </c>
      <c r="K92" s="41">
        <v>4</v>
      </c>
      <c r="L92" s="39">
        <f t="shared" ref="L92:L95" si="78">(K92*E92)</f>
        <v>60</v>
      </c>
      <c r="M92" s="41">
        <v>4</v>
      </c>
      <c r="N92" s="39">
        <f t="shared" ref="N92:N95" si="79">(M92*E92)</f>
        <v>60</v>
      </c>
      <c r="O92" s="41">
        <v>4</v>
      </c>
      <c r="P92" s="39">
        <f t="shared" ref="P92:P95" si="80">(O92*E92)</f>
        <v>60</v>
      </c>
      <c r="Q92" s="41">
        <v>4</v>
      </c>
      <c r="R92" s="39">
        <f t="shared" ref="R92:R95" si="81">(Q92*E92)</f>
        <v>60</v>
      </c>
      <c r="S92" s="41">
        <v>4</v>
      </c>
      <c r="T92" s="39">
        <f t="shared" ref="T92:T95" si="82">(S92*E92)</f>
        <v>60</v>
      </c>
      <c r="U92" s="41">
        <v>4</v>
      </c>
      <c r="V92" s="39">
        <f t="shared" ref="V92:V95" si="83">(U92*E92)</f>
        <v>60</v>
      </c>
      <c r="W92" s="41">
        <v>4</v>
      </c>
      <c r="X92" s="39">
        <f t="shared" ref="X92:X95" si="84">(W92*E92)</f>
        <v>60</v>
      </c>
      <c r="Y92" s="41">
        <v>4</v>
      </c>
      <c r="Z92" s="39">
        <f t="shared" ref="Z92:Z95" si="85">(Y92*E92)</f>
        <v>60</v>
      </c>
      <c r="AA92" s="41">
        <v>4</v>
      </c>
      <c r="AB92" s="39">
        <f t="shared" ref="AB92:AB95" si="86">(AA92*E92)</f>
        <v>60</v>
      </c>
      <c r="AC92" s="41">
        <v>4</v>
      </c>
      <c r="AD92" s="49">
        <f t="shared" ref="AD92:AD95" si="87">(AC92*E92)</f>
        <v>60</v>
      </c>
    </row>
    <row r="93" spans="1:30" x14ac:dyDescent="0.25">
      <c r="A93" s="44"/>
      <c r="B93" s="45" t="s">
        <v>136</v>
      </c>
      <c r="C93" s="46">
        <v>50</v>
      </c>
      <c r="D93" s="42" t="s">
        <v>45</v>
      </c>
      <c r="E93" s="78">
        <v>13</v>
      </c>
      <c r="F93" s="39">
        <f t="shared" ref="F93:F96" si="88">C93*E93</f>
        <v>650</v>
      </c>
      <c r="G93" s="48">
        <v>5</v>
      </c>
      <c r="H93" s="39">
        <f t="shared" si="76"/>
        <v>65</v>
      </c>
      <c r="I93" s="41">
        <v>5</v>
      </c>
      <c r="J93" s="39">
        <f t="shared" si="77"/>
        <v>65</v>
      </c>
      <c r="K93" s="41">
        <v>4</v>
      </c>
      <c r="L93" s="39">
        <f t="shared" si="78"/>
        <v>52</v>
      </c>
      <c r="M93" s="41">
        <v>4</v>
      </c>
      <c r="N93" s="39">
        <f t="shared" si="79"/>
        <v>52</v>
      </c>
      <c r="O93" s="41">
        <v>4</v>
      </c>
      <c r="P93" s="39">
        <f t="shared" si="80"/>
        <v>52</v>
      </c>
      <c r="Q93" s="41">
        <v>4</v>
      </c>
      <c r="R93" s="39">
        <f t="shared" si="81"/>
        <v>52</v>
      </c>
      <c r="S93" s="41">
        <v>4</v>
      </c>
      <c r="T93" s="39">
        <f t="shared" si="82"/>
        <v>52</v>
      </c>
      <c r="U93" s="41">
        <v>4</v>
      </c>
      <c r="V93" s="39">
        <f t="shared" si="83"/>
        <v>52</v>
      </c>
      <c r="W93" s="41">
        <v>4</v>
      </c>
      <c r="X93" s="39">
        <f t="shared" si="84"/>
        <v>52</v>
      </c>
      <c r="Y93" s="41">
        <v>4</v>
      </c>
      <c r="Z93" s="39">
        <f t="shared" si="85"/>
        <v>52</v>
      </c>
      <c r="AA93" s="41">
        <v>4</v>
      </c>
      <c r="AB93" s="39">
        <f t="shared" si="86"/>
        <v>52</v>
      </c>
      <c r="AC93" s="41">
        <v>4</v>
      </c>
      <c r="AD93" s="49">
        <f t="shared" si="87"/>
        <v>52</v>
      </c>
    </row>
    <row r="94" spans="1:30" x14ac:dyDescent="0.25">
      <c r="A94" s="44"/>
      <c r="B94" s="45" t="s">
        <v>137</v>
      </c>
      <c r="C94" s="46">
        <v>40</v>
      </c>
      <c r="D94" s="42" t="s">
        <v>45</v>
      </c>
      <c r="E94" s="78">
        <v>15</v>
      </c>
      <c r="F94" s="39">
        <f t="shared" si="88"/>
        <v>600</v>
      </c>
      <c r="G94" s="48">
        <v>4</v>
      </c>
      <c r="H94" s="39">
        <f t="shared" si="76"/>
        <v>60</v>
      </c>
      <c r="I94" s="41">
        <v>4</v>
      </c>
      <c r="J94" s="39">
        <f t="shared" si="77"/>
        <v>60</v>
      </c>
      <c r="K94" s="41">
        <v>4</v>
      </c>
      <c r="L94" s="39">
        <f t="shared" si="78"/>
        <v>60</v>
      </c>
      <c r="M94" s="41">
        <v>4</v>
      </c>
      <c r="N94" s="39">
        <f t="shared" si="79"/>
        <v>60</v>
      </c>
      <c r="O94" s="41">
        <v>3</v>
      </c>
      <c r="P94" s="39">
        <f t="shared" si="80"/>
        <v>45</v>
      </c>
      <c r="Q94" s="41">
        <v>3</v>
      </c>
      <c r="R94" s="39">
        <f t="shared" si="81"/>
        <v>45</v>
      </c>
      <c r="S94" s="41">
        <v>3</v>
      </c>
      <c r="T94" s="39">
        <f t="shared" si="82"/>
        <v>45</v>
      </c>
      <c r="U94" s="41">
        <v>3</v>
      </c>
      <c r="V94" s="39">
        <f t="shared" si="83"/>
        <v>45</v>
      </c>
      <c r="W94" s="41">
        <v>3</v>
      </c>
      <c r="X94" s="39">
        <f t="shared" si="84"/>
        <v>45</v>
      </c>
      <c r="Y94" s="41">
        <v>3</v>
      </c>
      <c r="Z94" s="39">
        <f t="shared" si="85"/>
        <v>45</v>
      </c>
      <c r="AA94" s="41">
        <v>3</v>
      </c>
      <c r="AB94" s="39">
        <f t="shared" si="86"/>
        <v>45</v>
      </c>
      <c r="AC94" s="41">
        <v>3</v>
      </c>
      <c r="AD94" s="49">
        <f t="shared" si="87"/>
        <v>45</v>
      </c>
    </row>
    <row r="95" spans="1:30" x14ac:dyDescent="0.25">
      <c r="A95" s="44"/>
      <c r="B95" s="45" t="s">
        <v>138</v>
      </c>
      <c r="C95" s="46">
        <v>25</v>
      </c>
      <c r="D95" s="42" t="s">
        <v>45</v>
      </c>
      <c r="E95" s="78">
        <v>13</v>
      </c>
      <c r="F95" s="39">
        <f t="shared" si="88"/>
        <v>325</v>
      </c>
      <c r="G95" s="48">
        <v>3</v>
      </c>
      <c r="H95" s="39">
        <f t="shared" si="76"/>
        <v>39</v>
      </c>
      <c r="I95" s="41">
        <v>2</v>
      </c>
      <c r="J95" s="39">
        <f t="shared" si="77"/>
        <v>26</v>
      </c>
      <c r="K95" s="41">
        <v>2</v>
      </c>
      <c r="L95" s="39">
        <f t="shared" si="78"/>
        <v>26</v>
      </c>
      <c r="M95" s="41">
        <v>2</v>
      </c>
      <c r="N95" s="39">
        <f t="shared" si="79"/>
        <v>26</v>
      </c>
      <c r="O95" s="41">
        <v>2</v>
      </c>
      <c r="P95" s="39">
        <f t="shared" si="80"/>
        <v>26</v>
      </c>
      <c r="Q95" s="41">
        <v>2</v>
      </c>
      <c r="R95" s="39">
        <f t="shared" si="81"/>
        <v>26</v>
      </c>
      <c r="S95" s="41">
        <v>2</v>
      </c>
      <c r="T95" s="39">
        <f t="shared" si="82"/>
        <v>26</v>
      </c>
      <c r="U95" s="41">
        <v>2</v>
      </c>
      <c r="V95" s="39">
        <f t="shared" si="83"/>
        <v>26</v>
      </c>
      <c r="W95" s="41">
        <v>2</v>
      </c>
      <c r="X95" s="39">
        <f t="shared" si="84"/>
        <v>26</v>
      </c>
      <c r="Y95" s="41">
        <v>2</v>
      </c>
      <c r="Z95" s="39">
        <f t="shared" si="85"/>
        <v>26</v>
      </c>
      <c r="AA95" s="41">
        <v>2</v>
      </c>
      <c r="AB95" s="39">
        <f t="shared" si="86"/>
        <v>26</v>
      </c>
      <c r="AC95" s="41">
        <v>2</v>
      </c>
      <c r="AD95" s="49">
        <f t="shared" si="87"/>
        <v>26</v>
      </c>
    </row>
    <row r="96" spans="1:30" x14ac:dyDescent="0.25">
      <c r="A96" s="44"/>
      <c r="B96" s="45" t="s">
        <v>139</v>
      </c>
      <c r="C96" s="46">
        <v>20</v>
      </c>
      <c r="D96" s="42" t="s">
        <v>45</v>
      </c>
      <c r="E96" s="78">
        <v>30</v>
      </c>
      <c r="F96" s="39">
        <f t="shared" si="88"/>
        <v>600</v>
      </c>
      <c r="G96" s="48">
        <v>2</v>
      </c>
      <c r="H96" s="39">
        <f>(G96*E96)</f>
        <v>60</v>
      </c>
      <c r="I96" s="41">
        <v>2</v>
      </c>
      <c r="J96" s="39">
        <f>(I96*E96)</f>
        <v>60</v>
      </c>
      <c r="K96" s="41">
        <v>2</v>
      </c>
      <c r="L96" s="39">
        <f>(K96*E96)</f>
        <v>60</v>
      </c>
      <c r="M96" s="41">
        <v>2</v>
      </c>
      <c r="N96" s="39">
        <f>(M96*E96)</f>
        <v>60</v>
      </c>
      <c r="O96" s="41">
        <v>2</v>
      </c>
      <c r="P96" s="39">
        <f>(O96*E96)</f>
        <v>60</v>
      </c>
      <c r="Q96" s="41">
        <v>2</v>
      </c>
      <c r="R96" s="39">
        <f>(Q96*E96)</f>
        <v>60</v>
      </c>
      <c r="S96" s="41">
        <v>2</v>
      </c>
      <c r="T96" s="39">
        <f>(S96*E96)</f>
        <v>60</v>
      </c>
      <c r="U96" s="41">
        <v>2</v>
      </c>
      <c r="V96" s="39">
        <f>(U96*E96)</f>
        <v>60</v>
      </c>
      <c r="W96" s="41">
        <v>1</v>
      </c>
      <c r="X96" s="39">
        <f>(W96*E96)</f>
        <v>30</v>
      </c>
      <c r="Y96" s="41">
        <v>1</v>
      </c>
      <c r="Z96" s="39">
        <f>(Y96*E96)</f>
        <v>30</v>
      </c>
      <c r="AA96" s="41">
        <v>1</v>
      </c>
      <c r="AB96" s="39">
        <f>(AA96*E96)</f>
        <v>30</v>
      </c>
      <c r="AC96" s="41">
        <v>1</v>
      </c>
      <c r="AD96" s="49">
        <f>(AC96*E96)</f>
        <v>30</v>
      </c>
    </row>
    <row r="97" spans="1:30" ht="15.75" customHeight="1" x14ac:dyDescent="0.25">
      <c r="A97" s="16">
        <v>2400</v>
      </c>
      <c r="B97" s="17" t="s">
        <v>140</v>
      </c>
      <c r="C97" s="18">
        <f>(C98+C100+C102+C104+C106+C108+C120+C124+C128)</f>
        <v>236</v>
      </c>
      <c r="D97" s="79" t="s">
        <v>141</v>
      </c>
      <c r="E97" s="79"/>
      <c r="F97" s="80">
        <f>(F98+F100+F102+F104+F106+F108+F120+F124+F128)</f>
        <v>56550</v>
      </c>
      <c r="G97" s="81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3"/>
    </row>
    <row r="98" spans="1:30" ht="16.5" customHeight="1" x14ac:dyDescent="0.25">
      <c r="A98" s="24">
        <v>241</v>
      </c>
      <c r="B98" s="25" t="s">
        <v>142</v>
      </c>
      <c r="C98" s="68">
        <f>(C99)</f>
        <v>1</v>
      </c>
      <c r="D98" s="84" t="s">
        <v>38</v>
      </c>
      <c r="E98" s="84"/>
      <c r="F98" s="85">
        <f>(F99)</f>
        <v>2000</v>
      </c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7"/>
    </row>
    <row r="99" spans="1:30" s="93" customFormat="1" ht="15.75" customHeight="1" x14ac:dyDescent="0.25">
      <c r="A99" s="88">
        <v>24103</v>
      </c>
      <c r="B99" s="89" t="s">
        <v>143</v>
      </c>
      <c r="C99" s="90">
        <v>1</v>
      </c>
      <c r="D99" s="91" t="s">
        <v>123</v>
      </c>
      <c r="E99" s="91"/>
      <c r="F99" s="92">
        <v>2000</v>
      </c>
      <c r="G99" s="48">
        <v>1</v>
      </c>
      <c r="H99" s="39">
        <f>(F99)</f>
        <v>2000</v>
      </c>
      <c r="I99" s="41">
        <v>0</v>
      </c>
      <c r="J99" s="39">
        <f>(I99*E99)</f>
        <v>0</v>
      </c>
      <c r="K99" s="41">
        <v>0</v>
      </c>
      <c r="L99" s="39">
        <f>(K99*E99)</f>
        <v>0</v>
      </c>
      <c r="M99" s="41">
        <v>0</v>
      </c>
      <c r="N99" s="39">
        <f>(M99*E99)</f>
        <v>0</v>
      </c>
      <c r="O99" s="41">
        <v>0</v>
      </c>
      <c r="P99" s="39">
        <f>(O99*E99)</f>
        <v>0</v>
      </c>
      <c r="Q99" s="41">
        <v>0</v>
      </c>
      <c r="R99" s="39">
        <f>(Q99*E99)</f>
        <v>0</v>
      </c>
      <c r="S99" s="41">
        <v>0</v>
      </c>
      <c r="T99" s="39">
        <f>(S99*E99)</f>
        <v>0</v>
      </c>
      <c r="U99" s="41">
        <v>0</v>
      </c>
      <c r="V99" s="39">
        <f>(U99*E99)</f>
        <v>0</v>
      </c>
      <c r="W99" s="41">
        <v>0</v>
      </c>
      <c r="X99" s="39">
        <f>(W99*E99)</f>
        <v>0</v>
      </c>
      <c r="Y99" s="41">
        <v>0</v>
      </c>
      <c r="Z99" s="39">
        <f>(Y99*E99)</f>
        <v>0</v>
      </c>
      <c r="AA99" s="41">
        <v>0</v>
      </c>
      <c r="AB99" s="39">
        <f>(AA99*E99)</f>
        <v>0</v>
      </c>
      <c r="AC99" s="41">
        <v>0</v>
      </c>
      <c r="AD99" s="49">
        <f>(AC99*E99)</f>
        <v>0</v>
      </c>
    </row>
    <row r="100" spans="1:30" ht="21.75" x14ac:dyDescent="0.25">
      <c r="A100" s="24">
        <v>242</v>
      </c>
      <c r="B100" s="25" t="s">
        <v>144</v>
      </c>
      <c r="C100" s="68">
        <f>(C101)</f>
        <v>1</v>
      </c>
      <c r="D100" s="69" t="s">
        <v>33</v>
      </c>
      <c r="E100" s="94"/>
      <c r="F100" s="27">
        <f>(F101)</f>
        <v>2000</v>
      </c>
      <c r="G100" s="31"/>
      <c r="H100" s="29"/>
      <c r="I100" s="31"/>
      <c r="J100" s="29"/>
      <c r="K100" s="31"/>
      <c r="L100" s="29"/>
      <c r="M100" s="31"/>
      <c r="N100" s="29"/>
      <c r="O100" s="31"/>
      <c r="P100" s="29"/>
      <c r="Q100" s="31"/>
      <c r="R100" s="29"/>
      <c r="S100" s="31"/>
      <c r="T100" s="29"/>
      <c r="U100" s="31"/>
      <c r="V100" s="29"/>
      <c r="W100" s="31"/>
      <c r="X100" s="29"/>
      <c r="Y100" s="31"/>
      <c r="Z100" s="29"/>
      <c r="AA100" s="31"/>
      <c r="AB100" s="29"/>
      <c r="AC100" s="31"/>
      <c r="AD100" s="62"/>
    </row>
    <row r="101" spans="1:30" ht="21.75" x14ac:dyDescent="0.25">
      <c r="A101" s="34">
        <v>24201</v>
      </c>
      <c r="B101" s="35" t="s">
        <v>144</v>
      </c>
      <c r="C101" s="71">
        <v>1</v>
      </c>
      <c r="D101" s="72" t="s">
        <v>123</v>
      </c>
      <c r="E101" s="73"/>
      <c r="F101" s="95">
        <v>2000</v>
      </c>
      <c r="G101" s="48">
        <v>1</v>
      </c>
      <c r="H101" s="39">
        <f>(F101)</f>
        <v>2000</v>
      </c>
      <c r="I101" s="41">
        <v>0</v>
      </c>
      <c r="J101" s="39">
        <f>(I101*E101)</f>
        <v>0</v>
      </c>
      <c r="K101" s="41">
        <v>0</v>
      </c>
      <c r="L101" s="39">
        <f>(K101*E101)</f>
        <v>0</v>
      </c>
      <c r="M101" s="41">
        <v>0</v>
      </c>
      <c r="N101" s="39">
        <f>(M101*E101)</f>
        <v>0</v>
      </c>
      <c r="O101" s="41">
        <v>0</v>
      </c>
      <c r="P101" s="39">
        <f>(O101*E101)</f>
        <v>0</v>
      </c>
      <c r="Q101" s="41">
        <v>0</v>
      </c>
      <c r="R101" s="39">
        <f>(Q101*E101)</f>
        <v>0</v>
      </c>
      <c r="S101" s="41">
        <v>0</v>
      </c>
      <c r="T101" s="39">
        <f>(S101*E101)</f>
        <v>0</v>
      </c>
      <c r="U101" s="41">
        <v>0</v>
      </c>
      <c r="V101" s="39">
        <f>(U101*E101)</f>
        <v>0</v>
      </c>
      <c r="W101" s="41">
        <v>0</v>
      </c>
      <c r="X101" s="39">
        <f>(W101*E101)</f>
        <v>0</v>
      </c>
      <c r="Y101" s="41">
        <v>0</v>
      </c>
      <c r="Z101" s="39">
        <f>(Y101*E101)</f>
        <v>0</v>
      </c>
      <c r="AA101" s="41">
        <v>0</v>
      </c>
      <c r="AB101" s="39">
        <f>(AA101*E101)</f>
        <v>0</v>
      </c>
      <c r="AC101" s="41">
        <v>0</v>
      </c>
      <c r="AD101" s="49">
        <f>(AC101*E101)</f>
        <v>0</v>
      </c>
    </row>
    <row r="102" spans="1:30" ht="21.75" x14ac:dyDescent="0.25">
      <c r="A102" s="24">
        <v>243</v>
      </c>
      <c r="B102" s="25" t="s">
        <v>145</v>
      </c>
      <c r="C102" s="68">
        <f>(C103)</f>
        <v>1</v>
      </c>
      <c r="D102" s="69" t="s">
        <v>33</v>
      </c>
      <c r="E102" s="94"/>
      <c r="F102" s="27">
        <f>(F103)</f>
        <v>3000</v>
      </c>
      <c r="G102" s="31"/>
      <c r="H102" s="29"/>
      <c r="I102" s="31"/>
      <c r="J102" s="29"/>
      <c r="K102" s="31"/>
      <c r="L102" s="29"/>
      <c r="M102" s="31"/>
      <c r="N102" s="29"/>
      <c r="O102" s="31"/>
      <c r="P102" s="29"/>
      <c r="Q102" s="31"/>
      <c r="R102" s="29"/>
      <c r="S102" s="31"/>
      <c r="T102" s="29"/>
      <c r="U102" s="31"/>
      <c r="V102" s="29"/>
      <c r="W102" s="31"/>
      <c r="X102" s="29"/>
      <c r="Y102" s="31"/>
      <c r="Z102" s="29"/>
      <c r="AA102" s="31"/>
      <c r="AB102" s="29"/>
      <c r="AC102" s="31"/>
      <c r="AD102" s="62"/>
    </row>
    <row r="103" spans="1:30" ht="21.75" x14ac:dyDescent="0.25">
      <c r="A103" s="34">
        <v>24301</v>
      </c>
      <c r="B103" s="35" t="s">
        <v>145</v>
      </c>
      <c r="C103" s="71">
        <v>1</v>
      </c>
      <c r="D103" s="72" t="s">
        <v>123</v>
      </c>
      <c r="E103" s="73"/>
      <c r="F103" s="53">
        <v>3000</v>
      </c>
      <c r="G103" s="48">
        <v>1</v>
      </c>
      <c r="H103" s="39">
        <f>(F103)</f>
        <v>3000</v>
      </c>
      <c r="I103" s="41">
        <v>0</v>
      </c>
      <c r="J103" s="39">
        <f>(I103*E103)</f>
        <v>0</v>
      </c>
      <c r="K103" s="41">
        <v>0</v>
      </c>
      <c r="L103" s="39">
        <f>(K103*E103)</f>
        <v>0</v>
      </c>
      <c r="M103" s="41">
        <v>0</v>
      </c>
      <c r="N103" s="39">
        <f>(M103*E103)</f>
        <v>0</v>
      </c>
      <c r="O103" s="41">
        <v>0</v>
      </c>
      <c r="P103" s="39">
        <f>(O103*E103)</f>
        <v>0</v>
      </c>
      <c r="Q103" s="41">
        <v>0</v>
      </c>
      <c r="R103" s="39">
        <f>(Q103*E103)</f>
        <v>0</v>
      </c>
      <c r="S103" s="41">
        <v>0</v>
      </c>
      <c r="T103" s="39">
        <f>(S103*E103)</f>
        <v>0</v>
      </c>
      <c r="U103" s="41">
        <v>0</v>
      </c>
      <c r="V103" s="39">
        <f>(U103*E103)</f>
        <v>0</v>
      </c>
      <c r="W103" s="41">
        <v>0</v>
      </c>
      <c r="X103" s="39">
        <f>(W103*E103)</f>
        <v>0</v>
      </c>
      <c r="Y103" s="41">
        <v>0</v>
      </c>
      <c r="Z103" s="39">
        <f>(Y103*E103)</f>
        <v>0</v>
      </c>
      <c r="AA103" s="41">
        <v>0</v>
      </c>
      <c r="AB103" s="39">
        <f>(AA103*E103)</f>
        <v>0</v>
      </c>
      <c r="AC103" s="41">
        <v>0</v>
      </c>
      <c r="AD103" s="49">
        <f>(AC103*E103)</f>
        <v>0</v>
      </c>
    </row>
    <row r="104" spans="1:30" ht="21.75" x14ac:dyDescent="0.25">
      <c r="A104" s="24">
        <v>244</v>
      </c>
      <c r="B104" s="25" t="s">
        <v>146</v>
      </c>
      <c r="C104" s="68">
        <f>(C105)</f>
        <v>1</v>
      </c>
      <c r="D104" s="69" t="s">
        <v>38</v>
      </c>
      <c r="E104" s="94"/>
      <c r="F104" s="27">
        <f>(F105)</f>
        <v>4550</v>
      </c>
      <c r="G104" s="96"/>
      <c r="H104" s="29"/>
      <c r="I104" s="31"/>
      <c r="J104" s="29"/>
      <c r="K104" s="31"/>
      <c r="L104" s="29"/>
      <c r="M104" s="31"/>
      <c r="N104" s="29"/>
      <c r="O104" s="31"/>
      <c r="P104" s="29"/>
      <c r="Q104" s="31"/>
      <c r="R104" s="29"/>
      <c r="S104" s="31"/>
      <c r="T104" s="29"/>
      <c r="U104" s="31"/>
      <c r="V104" s="29"/>
      <c r="W104" s="31"/>
      <c r="X104" s="29"/>
      <c r="Y104" s="31"/>
      <c r="Z104" s="29"/>
      <c r="AA104" s="31"/>
      <c r="AB104" s="29"/>
      <c r="AC104" s="31"/>
      <c r="AD104" s="62"/>
    </row>
    <row r="105" spans="1:30" ht="21.75" x14ac:dyDescent="0.25">
      <c r="A105" s="34">
        <v>24401</v>
      </c>
      <c r="B105" s="35" t="s">
        <v>146</v>
      </c>
      <c r="C105" s="71">
        <v>1</v>
      </c>
      <c r="D105" s="72" t="s">
        <v>38</v>
      </c>
      <c r="E105" s="73"/>
      <c r="F105" s="53">
        <v>4550</v>
      </c>
      <c r="G105" s="48">
        <v>1</v>
      </c>
      <c r="H105" s="39">
        <f>(F105)</f>
        <v>4550</v>
      </c>
      <c r="I105" s="41">
        <v>0</v>
      </c>
      <c r="J105" s="39">
        <f>(I105*E105)</f>
        <v>0</v>
      </c>
      <c r="K105" s="41">
        <v>0</v>
      </c>
      <c r="L105" s="39">
        <f>(K105*E105)</f>
        <v>0</v>
      </c>
      <c r="M105" s="41">
        <v>0</v>
      </c>
      <c r="N105" s="39">
        <f>(M105*E105)</f>
        <v>0</v>
      </c>
      <c r="O105" s="41">
        <v>0</v>
      </c>
      <c r="P105" s="39">
        <f>(O105*E105)</f>
        <v>0</v>
      </c>
      <c r="Q105" s="41">
        <v>0</v>
      </c>
      <c r="R105" s="39">
        <f>(Q105*E105)</f>
        <v>0</v>
      </c>
      <c r="S105" s="41">
        <v>0</v>
      </c>
      <c r="T105" s="39">
        <f>(S105*E105)</f>
        <v>0</v>
      </c>
      <c r="U105" s="41">
        <v>0</v>
      </c>
      <c r="V105" s="39">
        <f>(U105*E105)</f>
        <v>0</v>
      </c>
      <c r="W105" s="41">
        <v>0</v>
      </c>
      <c r="X105" s="39">
        <f>(W105*E105)</f>
        <v>0</v>
      </c>
      <c r="Y105" s="41">
        <v>0</v>
      </c>
      <c r="Z105" s="39">
        <f>(Y105*E105)</f>
        <v>0</v>
      </c>
      <c r="AA105" s="41">
        <v>0</v>
      </c>
      <c r="AB105" s="39">
        <f>(AA105*E105)</f>
        <v>0</v>
      </c>
      <c r="AC105" s="41">
        <v>0</v>
      </c>
      <c r="AD105" s="49">
        <f>(AC105*E105)</f>
        <v>0</v>
      </c>
    </row>
    <row r="106" spans="1:30" ht="21.75" x14ac:dyDescent="0.25">
      <c r="A106" s="24">
        <v>245</v>
      </c>
      <c r="B106" s="25" t="s">
        <v>147</v>
      </c>
      <c r="C106" s="68">
        <f>(C107)</f>
        <v>1</v>
      </c>
      <c r="D106" s="69" t="s">
        <v>38</v>
      </c>
      <c r="E106" s="94"/>
      <c r="F106" s="27">
        <f>(F107)</f>
        <v>1000</v>
      </c>
      <c r="G106" s="96"/>
      <c r="H106" s="27"/>
      <c r="I106" s="96"/>
      <c r="J106" s="27"/>
      <c r="K106" s="96"/>
      <c r="L106" s="27"/>
      <c r="M106" s="96"/>
      <c r="N106" s="27"/>
      <c r="O106" s="96"/>
      <c r="P106" s="27"/>
      <c r="Q106" s="96"/>
      <c r="R106" s="27"/>
      <c r="S106" s="96"/>
      <c r="T106" s="27"/>
      <c r="U106" s="96"/>
      <c r="V106" s="27"/>
      <c r="W106" s="96"/>
      <c r="X106" s="27"/>
      <c r="Y106" s="96"/>
      <c r="Z106" s="27"/>
      <c r="AA106" s="96"/>
      <c r="AB106" s="27"/>
      <c r="AC106" s="96"/>
      <c r="AD106" s="97"/>
    </row>
    <row r="107" spans="1:30" ht="14.25" customHeight="1" x14ac:dyDescent="0.25">
      <c r="A107" s="34">
        <v>24501</v>
      </c>
      <c r="B107" s="35" t="s">
        <v>148</v>
      </c>
      <c r="C107" s="71">
        <v>1</v>
      </c>
      <c r="D107" s="72" t="s">
        <v>38</v>
      </c>
      <c r="E107" s="73"/>
      <c r="F107" s="53">
        <v>1000</v>
      </c>
      <c r="G107" s="48">
        <v>1</v>
      </c>
      <c r="H107" s="39">
        <f>(F107)</f>
        <v>1000</v>
      </c>
      <c r="I107" s="41">
        <v>0</v>
      </c>
      <c r="J107" s="39">
        <f>(I107*E107)</f>
        <v>0</v>
      </c>
      <c r="K107" s="41">
        <v>0</v>
      </c>
      <c r="L107" s="39">
        <f>(K107*E107)</f>
        <v>0</v>
      </c>
      <c r="M107" s="41">
        <v>0</v>
      </c>
      <c r="N107" s="39">
        <f>(M107*E107)</f>
        <v>0</v>
      </c>
      <c r="O107" s="41">
        <v>0</v>
      </c>
      <c r="P107" s="39">
        <f>(O107*E107)</f>
        <v>0</v>
      </c>
      <c r="Q107" s="41">
        <v>0</v>
      </c>
      <c r="R107" s="39">
        <f>(Q107*E107)</f>
        <v>0</v>
      </c>
      <c r="S107" s="41">
        <v>0</v>
      </c>
      <c r="T107" s="39">
        <f>(S107*E107)</f>
        <v>0</v>
      </c>
      <c r="U107" s="41">
        <v>0</v>
      </c>
      <c r="V107" s="39">
        <f>(U107*E107)</f>
        <v>0</v>
      </c>
      <c r="W107" s="41">
        <v>0</v>
      </c>
      <c r="X107" s="39">
        <f>(W107*E107)</f>
        <v>0</v>
      </c>
      <c r="Y107" s="41">
        <v>0</v>
      </c>
      <c r="Z107" s="39">
        <f>(Y107*E107)</f>
        <v>0</v>
      </c>
      <c r="AA107" s="41">
        <v>0</v>
      </c>
      <c r="AB107" s="39">
        <f>(AA107*E107)</f>
        <v>0</v>
      </c>
      <c r="AC107" s="41">
        <v>0</v>
      </c>
      <c r="AD107" s="49">
        <f>(AC107*E107)</f>
        <v>0</v>
      </c>
    </row>
    <row r="108" spans="1:30" ht="16.5" customHeight="1" x14ac:dyDescent="0.25">
      <c r="A108" s="24">
        <v>246</v>
      </c>
      <c r="B108" s="25" t="s">
        <v>149</v>
      </c>
      <c r="C108" s="68">
        <f>(C109+C119)</f>
        <v>193</v>
      </c>
      <c r="D108" s="69" t="s">
        <v>33</v>
      </c>
      <c r="E108" s="69"/>
      <c r="F108" s="27">
        <f>(F109+F119)</f>
        <v>21000</v>
      </c>
      <c r="G108" s="28"/>
      <c r="H108" s="29"/>
      <c r="I108" s="30"/>
      <c r="J108" s="29"/>
      <c r="K108" s="31"/>
      <c r="L108" s="29"/>
      <c r="M108" s="29"/>
      <c r="N108" s="29"/>
      <c r="O108" s="29"/>
      <c r="P108" s="29"/>
      <c r="Q108" s="29"/>
      <c r="R108" s="29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3"/>
    </row>
    <row r="109" spans="1:30" ht="21.75" x14ac:dyDescent="0.25">
      <c r="A109" s="98">
        <v>24601</v>
      </c>
      <c r="B109" s="89" t="s">
        <v>150</v>
      </c>
      <c r="C109" s="90">
        <f>(C110+C111+C112+C113+C114+C115+C116+C117+C118)</f>
        <v>192</v>
      </c>
      <c r="D109" s="72" t="s">
        <v>33</v>
      </c>
      <c r="E109" s="72"/>
      <c r="F109" s="53">
        <f>(F110+F111+F112+F113+F114+F115+F116+F117+F118)</f>
        <v>20000</v>
      </c>
      <c r="G109" s="59"/>
      <c r="H109" s="39"/>
      <c r="I109" s="40"/>
      <c r="J109" s="39"/>
      <c r="K109" s="41"/>
      <c r="L109" s="39"/>
      <c r="M109" s="39"/>
      <c r="N109" s="39"/>
      <c r="O109" s="39"/>
      <c r="P109" s="39"/>
      <c r="Q109" s="39"/>
      <c r="R109" s="39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3"/>
    </row>
    <row r="110" spans="1:30" x14ac:dyDescent="0.25">
      <c r="A110" s="44"/>
      <c r="B110" s="45" t="s">
        <v>151</v>
      </c>
      <c r="C110" s="46">
        <v>20</v>
      </c>
      <c r="D110" s="42" t="s">
        <v>42</v>
      </c>
      <c r="E110" s="78">
        <v>90</v>
      </c>
      <c r="F110" s="39">
        <f>C110*E110</f>
        <v>1800</v>
      </c>
      <c r="G110" s="48">
        <v>2</v>
      </c>
      <c r="H110" s="39">
        <f>(G110*E110)</f>
        <v>180</v>
      </c>
      <c r="I110" s="41">
        <v>2</v>
      </c>
      <c r="J110" s="39">
        <f>(I110*E110)</f>
        <v>180</v>
      </c>
      <c r="K110" s="41">
        <v>2</v>
      </c>
      <c r="L110" s="39">
        <f>(K110*E110)</f>
        <v>180</v>
      </c>
      <c r="M110" s="41">
        <v>2</v>
      </c>
      <c r="N110" s="39">
        <f>(M110*E110)</f>
        <v>180</v>
      </c>
      <c r="O110" s="41">
        <v>2</v>
      </c>
      <c r="P110" s="39">
        <f>(O110*E110)</f>
        <v>180</v>
      </c>
      <c r="Q110" s="41">
        <v>1</v>
      </c>
      <c r="R110" s="39">
        <f>(Q110*E110)</f>
        <v>90</v>
      </c>
      <c r="S110" s="41">
        <v>1</v>
      </c>
      <c r="T110" s="39">
        <f>(S110*E110)</f>
        <v>90</v>
      </c>
      <c r="U110" s="41">
        <v>1</v>
      </c>
      <c r="V110" s="39">
        <f>(U110*E110)</f>
        <v>90</v>
      </c>
      <c r="W110" s="41">
        <v>1</v>
      </c>
      <c r="X110" s="39">
        <f>(W110*E110)</f>
        <v>90</v>
      </c>
      <c r="Y110" s="41">
        <v>2</v>
      </c>
      <c r="Z110" s="39">
        <f>(Y110*E110)</f>
        <v>180</v>
      </c>
      <c r="AA110" s="41">
        <v>2</v>
      </c>
      <c r="AB110" s="39">
        <f>(AA110*E110)</f>
        <v>180</v>
      </c>
      <c r="AC110" s="41">
        <v>2</v>
      </c>
      <c r="AD110" s="49">
        <f>(AC110*E110)</f>
        <v>180</v>
      </c>
    </row>
    <row r="111" spans="1:30" x14ac:dyDescent="0.25">
      <c r="A111" s="44"/>
      <c r="B111" s="45" t="s">
        <v>152</v>
      </c>
      <c r="C111" s="46">
        <v>20</v>
      </c>
      <c r="D111" s="42" t="s">
        <v>42</v>
      </c>
      <c r="E111" s="78">
        <v>250</v>
      </c>
      <c r="F111" s="39">
        <f t="shared" ref="F111:F118" si="89">C111*E111</f>
        <v>5000</v>
      </c>
      <c r="G111" s="48">
        <v>2</v>
      </c>
      <c r="H111" s="39">
        <f t="shared" ref="H111:H118" si="90">(G111*E111)</f>
        <v>500</v>
      </c>
      <c r="I111" s="41">
        <v>2</v>
      </c>
      <c r="J111" s="39">
        <f t="shared" ref="J111:J118" si="91">(I111*E111)</f>
        <v>500</v>
      </c>
      <c r="K111" s="41">
        <v>2</v>
      </c>
      <c r="L111" s="39">
        <f t="shared" ref="L111:L118" si="92">(K111*E111)</f>
        <v>500</v>
      </c>
      <c r="M111" s="41">
        <v>2</v>
      </c>
      <c r="N111" s="39">
        <f t="shared" ref="N111:N118" si="93">(M111*E111)</f>
        <v>500</v>
      </c>
      <c r="O111" s="41">
        <v>2</v>
      </c>
      <c r="P111" s="39">
        <f t="shared" ref="P111:P118" si="94">(O111*E111)</f>
        <v>500</v>
      </c>
      <c r="Q111" s="41">
        <v>1</v>
      </c>
      <c r="R111" s="39">
        <f t="shared" ref="R111:R118" si="95">(Q111*E111)</f>
        <v>250</v>
      </c>
      <c r="S111" s="41">
        <v>1</v>
      </c>
      <c r="T111" s="39">
        <f t="shared" ref="T111:T118" si="96">(S111*E111)</f>
        <v>250</v>
      </c>
      <c r="U111" s="41">
        <v>1</v>
      </c>
      <c r="V111" s="39">
        <f t="shared" ref="V111:V118" si="97">(U111*E111)</f>
        <v>250</v>
      </c>
      <c r="W111" s="41">
        <v>1</v>
      </c>
      <c r="X111" s="39">
        <f t="shared" ref="X111:X118" si="98">(W111*E111)</f>
        <v>250</v>
      </c>
      <c r="Y111" s="41">
        <v>1</v>
      </c>
      <c r="Z111" s="39">
        <f t="shared" ref="Z111:Z118" si="99">(Y111*E111)</f>
        <v>250</v>
      </c>
      <c r="AA111" s="41">
        <v>11</v>
      </c>
      <c r="AB111" s="39">
        <f t="shared" ref="AB111:AB118" si="100">(AA111*E111)</f>
        <v>2750</v>
      </c>
      <c r="AC111" s="41">
        <v>1</v>
      </c>
      <c r="AD111" s="49">
        <f t="shared" ref="AD111:AD118" si="101">(AC111*E111)</f>
        <v>250</v>
      </c>
    </row>
    <row r="112" spans="1:30" x14ac:dyDescent="0.25">
      <c r="A112" s="44"/>
      <c r="B112" s="45" t="s">
        <v>153</v>
      </c>
      <c r="C112" s="46">
        <v>25</v>
      </c>
      <c r="D112" s="42" t="s">
        <v>154</v>
      </c>
      <c r="E112" s="78">
        <v>105</v>
      </c>
      <c r="F112" s="39">
        <f t="shared" si="89"/>
        <v>2625</v>
      </c>
      <c r="G112" s="48">
        <v>3</v>
      </c>
      <c r="H112" s="39">
        <f t="shared" si="90"/>
        <v>315</v>
      </c>
      <c r="I112" s="41">
        <v>2</v>
      </c>
      <c r="J112" s="39">
        <f t="shared" si="91"/>
        <v>210</v>
      </c>
      <c r="K112" s="41">
        <v>2</v>
      </c>
      <c r="L112" s="39">
        <f t="shared" si="92"/>
        <v>210</v>
      </c>
      <c r="M112" s="41">
        <v>2</v>
      </c>
      <c r="N112" s="39">
        <f t="shared" si="93"/>
        <v>210</v>
      </c>
      <c r="O112" s="41">
        <v>2</v>
      </c>
      <c r="P112" s="39">
        <f t="shared" si="94"/>
        <v>210</v>
      </c>
      <c r="Q112" s="41">
        <v>2</v>
      </c>
      <c r="R112" s="39">
        <f t="shared" si="95"/>
        <v>210</v>
      </c>
      <c r="S112" s="41">
        <v>2</v>
      </c>
      <c r="T112" s="39">
        <f t="shared" si="96"/>
        <v>210</v>
      </c>
      <c r="U112" s="41">
        <v>2</v>
      </c>
      <c r="V112" s="39">
        <f t="shared" si="97"/>
        <v>210</v>
      </c>
      <c r="W112" s="41">
        <v>2</v>
      </c>
      <c r="X112" s="39">
        <f t="shared" si="98"/>
        <v>210</v>
      </c>
      <c r="Y112" s="41">
        <v>2</v>
      </c>
      <c r="Z112" s="39">
        <f t="shared" si="99"/>
        <v>210</v>
      </c>
      <c r="AA112" s="41">
        <v>2</v>
      </c>
      <c r="AB112" s="39">
        <f t="shared" si="100"/>
        <v>210</v>
      </c>
      <c r="AC112" s="41">
        <v>2</v>
      </c>
      <c r="AD112" s="49">
        <f t="shared" si="101"/>
        <v>210</v>
      </c>
    </row>
    <row r="113" spans="1:30" x14ac:dyDescent="0.25">
      <c r="A113" s="44"/>
      <c r="B113" s="45" t="s">
        <v>155</v>
      </c>
      <c r="C113" s="46">
        <v>30</v>
      </c>
      <c r="D113" s="42" t="s">
        <v>42</v>
      </c>
      <c r="E113" s="78">
        <v>200</v>
      </c>
      <c r="F113" s="39">
        <f t="shared" si="89"/>
        <v>6000</v>
      </c>
      <c r="G113" s="48">
        <v>3</v>
      </c>
      <c r="H113" s="39">
        <f t="shared" si="90"/>
        <v>600</v>
      </c>
      <c r="I113" s="41">
        <v>3</v>
      </c>
      <c r="J113" s="39">
        <f t="shared" si="91"/>
        <v>600</v>
      </c>
      <c r="K113" s="41">
        <v>3</v>
      </c>
      <c r="L113" s="39">
        <f t="shared" si="92"/>
        <v>600</v>
      </c>
      <c r="M113" s="41">
        <v>3</v>
      </c>
      <c r="N113" s="39">
        <f t="shared" si="93"/>
        <v>600</v>
      </c>
      <c r="O113" s="41">
        <v>3</v>
      </c>
      <c r="P113" s="39">
        <f t="shared" si="94"/>
        <v>600</v>
      </c>
      <c r="Q113" s="41">
        <v>3</v>
      </c>
      <c r="R113" s="39">
        <f t="shared" si="95"/>
        <v>600</v>
      </c>
      <c r="S113" s="41">
        <v>2</v>
      </c>
      <c r="T113" s="39">
        <f t="shared" si="96"/>
        <v>400</v>
      </c>
      <c r="U113" s="41">
        <v>2</v>
      </c>
      <c r="V113" s="39">
        <f t="shared" si="97"/>
        <v>400</v>
      </c>
      <c r="W113" s="41">
        <v>2</v>
      </c>
      <c r="X113" s="39">
        <f t="shared" si="98"/>
        <v>400</v>
      </c>
      <c r="Y113" s="41">
        <v>2</v>
      </c>
      <c r="Z113" s="39">
        <f t="shared" si="99"/>
        <v>400</v>
      </c>
      <c r="AA113" s="41">
        <v>2</v>
      </c>
      <c r="AB113" s="39">
        <f t="shared" si="100"/>
        <v>400</v>
      </c>
      <c r="AC113" s="41">
        <v>2</v>
      </c>
      <c r="AD113" s="49">
        <f t="shared" si="101"/>
        <v>400</v>
      </c>
    </row>
    <row r="114" spans="1:30" x14ac:dyDescent="0.25">
      <c r="A114" s="44"/>
      <c r="B114" s="45" t="s">
        <v>156</v>
      </c>
      <c r="C114" s="46">
        <v>26</v>
      </c>
      <c r="D114" s="42" t="s">
        <v>42</v>
      </c>
      <c r="E114" s="78">
        <v>12</v>
      </c>
      <c r="F114" s="39">
        <f t="shared" si="89"/>
        <v>312</v>
      </c>
      <c r="G114" s="48">
        <v>3</v>
      </c>
      <c r="H114" s="39">
        <f t="shared" si="90"/>
        <v>36</v>
      </c>
      <c r="I114" s="41">
        <v>2</v>
      </c>
      <c r="J114" s="39">
        <f t="shared" si="91"/>
        <v>24</v>
      </c>
      <c r="K114" s="41">
        <v>2</v>
      </c>
      <c r="L114" s="39">
        <f t="shared" si="92"/>
        <v>24</v>
      </c>
      <c r="M114" s="41">
        <v>2</v>
      </c>
      <c r="N114" s="39">
        <f t="shared" si="93"/>
        <v>24</v>
      </c>
      <c r="O114" s="41">
        <v>2</v>
      </c>
      <c r="P114" s="39">
        <f t="shared" si="94"/>
        <v>24</v>
      </c>
      <c r="Q114" s="41">
        <v>2</v>
      </c>
      <c r="R114" s="39">
        <f t="shared" si="95"/>
        <v>24</v>
      </c>
      <c r="S114" s="41">
        <v>2</v>
      </c>
      <c r="T114" s="39">
        <f t="shared" si="96"/>
        <v>24</v>
      </c>
      <c r="U114" s="41">
        <v>2</v>
      </c>
      <c r="V114" s="39">
        <f t="shared" si="97"/>
        <v>24</v>
      </c>
      <c r="W114" s="41">
        <v>2</v>
      </c>
      <c r="X114" s="39">
        <f t="shared" si="98"/>
        <v>24</v>
      </c>
      <c r="Y114" s="41">
        <v>3</v>
      </c>
      <c r="Z114" s="39">
        <f t="shared" si="99"/>
        <v>36</v>
      </c>
      <c r="AA114" s="41">
        <v>2</v>
      </c>
      <c r="AB114" s="39">
        <f t="shared" si="100"/>
        <v>24</v>
      </c>
      <c r="AC114" s="41">
        <v>2</v>
      </c>
      <c r="AD114" s="49">
        <f t="shared" si="101"/>
        <v>24</v>
      </c>
    </row>
    <row r="115" spans="1:30" x14ac:dyDescent="0.25">
      <c r="A115" s="44"/>
      <c r="B115" s="45" t="s">
        <v>157</v>
      </c>
      <c r="C115" s="46">
        <v>4</v>
      </c>
      <c r="D115" s="42" t="s">
        <v>42</v>
      </c>
      <c r="E115" s="78">
        <v>140</v>
      </c>
      <c r="F115" s="39">
        <f t="shared" si="89"/>
        <v>560</v>
      </c>
      <c r="G115" s="48">
        <v>4</v>
      </c>
      <c r="H115" s="39">
        <f t="shared" si="90"/>
        <v>560</v>
      </c>
      <c r="I115" s="41">
        <v>0</v>
      </c>
      <c r="J115" s="39">
        <f t="shared" si="91"/>
        <v>0</v>
      </c>
      <c r="K115" s="41">
        <v>0</v>
      </c>
      <c r="L115" s="39">
        <f t="shared" si="92"/>
        <v>0</v>
      </c>
      <c r="M115" s="41">
        <v>0</v>
      </c>
      <c r="N115" s="39">
        <f t="shared" si="93"/>
        <v>0</v>
      </c>
      <c r="O115" s="41">
        <v>0</v>
      </c>
      <c r="P115" s="39">
        <f t="shared" si="94"/>
        <v>0</v>
      </c>
      <c r="Q115" s="41">
        <v>0</v>
      </c>
      <c r="R115" s="39">
        <f t="shared" si="95"/>
        <v>0</v>
      </c>
      <c r="S115" s="41">
        <v>0</v>
      </c>
      <c r="T115" s="39">
        <f t="shared" si="96"/>
        <v>0</v>
      </c>
      <c r="U115" s="41">
        <v>0</v>
      </c>
      <c r="V115" s="39">
        <f t="shared" si="97"/>
        <v>0</v>
      </c>
      <c r="W115" s="41">
        <v>0</v>
      </c>
      <c r="X115" s="39">
        <f t="shared" si="98"/>
        <v>0</v>
      </c>
      <c r="Y115" s="41">
        <v>0</v>
      </c>
      <c r="Z115" s="39">
        <f t="shared" si="99"/>
        <v>0</v>
      </c>
      <c r="AA115" s="41">
        <v>0</v>
      </c>
      <c r="AB115" s="39">
        <f t="shared" si="100"/>
        <v>0</v>
      </c>
      <c r="AC115" s="41">
        <v>0</v>
      </c>
      <c r="AD115" s="49">
        <f t="shared" si="101"/>
        <v>0</v>
      </c>
    </row>
    <row r="116" spans="1:30" x14ac:dyDescent="0.25">
      <c r="A116" s="44"/>
      <c r="B116" s="45" t="s">
        <v>158</v>
      </c>
      <c r="C116" s="46">
        <v>10</v>
      </c>
      <c r="D116" s="42" t="s">
        <v>42</v>
      </c>
      <c r="E116" s="78">
        <v>120</v>
      </c>
      <c r="F116" s="39">
        <f t="shared" si="89"/>
        <v>1200</v>
      </c>
      <c r="G116" s="48">
        <v>3</v>
      </c>
      <c r="H116" s="39">
        <f t="shared" si="90"/>
        <v>360</v>
      </c>
      <c r="I116" s="41">
        <v>0</v>
      </c>
      <c r="J116" s="39">
        <f t="shared" si="91"/>
        <v>0</v>
      </c>
      <c r="K116" s="41">
        <v>0</v>
      </c>
      <c r="L116" s="39">
        <f t="shared" si="92"/>
        <v>0</v>
      </c>
      <c r="M116" s="41">
        <v>3</v>
      </c>
      <c r="N116" s="39">
        <f t="shared" si="93"/>
        <v>360</v>
      </c>
      <c r="O116" s="41">
        <v>0</v>
      </c>
      <c r="P116" s="39">
        <f t="shared" si="94"/>
        <v>0</v>
      </c>
      <c r="Q116" s="41">
        <v>0</v>
      </c>
      <c r="R116" s="39">
        <f t="shared" si="95"/>
        <v>0</v>
      </c>
      <c r="S116" s="41">
        <v>2</v>
      </c>
      <c r="T116" s="39">
        <f t="shared" si="96"/>
        <v>240</v>
      </c>
      <c r="U116" s="41">
        <v>0</v>
      </c>
      <c r="V116" s="39">
        <f t="shared" si="97"/>
        <v>0</v>
      </c>
      <c r="W116" s="41">
        <v>0</v>
      </c>
      <c r="X116" s="39">
        <f t="shared" si="98"/>
        <v>0</v>
      </c>
      <c r="Y116" s="41">
        <v>2</v>
      </c>
      <c r="Z116" s="39">
        <f t="shared" si="99"/>
        <v>240</v>
      </c>
      <c r="AA116" s="41">
        <v>0</v>
      </c>
      <c r="AB116" s="39">
        <f t="shared" si="100"/>
        <v>0</v>
      </c>
      <c r="AC116" s="41">
        <v>0</v>
      </c>
      <c r="AD116" s="49">
        <f t="shared" si="101"/>
        <v>0</v>
      </c>
    </row>
    <row r="117" spans="1:30" x14ac:dyDescent="0.25">
      <c r="A117" s="64"/>
      <c r="B117" s="45" t="s">
        <v>159</v>
      </c>
      <c r="C117" s="46">
        <v>35</v>
      </c>
      <c r="D117" s="42" t="s">
        <v>42</v>
      </c>
      <c r="E117" s="78">
        <v>62.7</v>
      </c>
      <c r="F117" s="39">
        <v>2195</v>
      </c>
      <c r="G117" s="48">
        <v>3</v>
      </c>
      <c r="H117" s="39">
        <f t="shared" si="90"/>
        <v>188.10000000000002</v>
      </c>
      <c r="I117" s="41">
        <v>3</v>
      </c>
      <c r="J117" s="39">
        <f t="shared" si="91"/>
        <v>188.10000000000002</v>
      </c>
      <c r="K117" s="41">
        <v>3</v>
      </c>
      <c r="L117" s="39">
        <f t="shared" si="92"/>
        <v>188.10000000000002</v>
      </c>
      <c r="M117" s="41">
        <v>3</v>
      </c>
      <c r="N117" s="39">
        <f t="shared" si="93"/>
        <v>188.10000000000002</v>
      </c>
      <c r="O117" s="41">
        <v>3</v>
      </c>
      <c r="P117" s="39">
        <f t="shared" si="94"/>
        <v>188.10000000000002</v>
      </c>
      <c r="Q117" s="41">
        <v>3</v>
      </c>
      <c r="R117" s="39">
        <f t="shared" si="95"/>
        <v>188.10000000000002</v>
      </c>
      <c r="S117" s="41">
        <v>3</v>
      </c>
      <c r="T117" s="39">
        <f t="shared" si="96"/>
        <v>188.10000000000002</v>
      </c>
      <c r="U117" s="41">
        <v>3</v>
      </c>
      <c r="V117" s="39">
        <f t="shared" si="97"/>
        <v>188.10000000000002</v>
      </c>
      <c r="W117" s="41">
        <v>3</v>
      </c>
      <c r="X117" s="39">
        <f t="shared" si="98"/>
        <v>188.10000000000002</v>
      </c>
      <c r="Y117" s="41">
        <v>3</v>
      </c>
      <c r="Z117" s="39">
        <f t="shared" si="99"/>
        <v>188.10000000000002</v>
      </c>
      <c r="AA117" s="41">
        <v>3</v>
      </c>
      <c r="AB117" s="39">
        <f t="shared" si="100"/>
        <v>188.10000000000002</v>
      </c>
      <c r="AC117" s="41">
        <v>2</v>
      </c>
      <c r="AD117" s="49">
        <f t="shared" si="101"/>
        <v>125.4</v>
      </c>
    </row>
    <row r="118" spans="1:30" x14ac:dyDescent="0.25">
      <c r="A118" s="44"/>
      <c r="B118" s="45" t="s">
        <v>160</v>
      </c>
      <c r="C118" s="46">
        <v>22</v>
      </c>
      <c r="D118" s="42" t="s">
        <v>42</v>
      </c>
      <c r="E118" s="78">
        <v>14</v>
      </c>
      <c r="F118" s="39">
        <f t="shared" si="89"/>
        <v>308</v>
      </c>
      <c r="G118" s="48">
        <v>2</v>
      </c>
      <c r="H118" s="39">
        <f t="shared" si="90"/>
        <v>28</v>
      </c>
      <c r="I118" s="41">
        <v>2</v>
      </c>
      <c r="J118" s="39">
        <f t="shared" si="91"/>
        <v>28</v>
      </c>
      <c r="K118" s="41">
        <v>2</v>
      </c>
      <c r="L118" s="39">
        <f t="shared" si="92"/>
        <v>28</v>
      </c>
      <c r="M118" s="41">
        <v>2</v>
      </c>
      <c r="N118" s="39">
        <f t="shared" si="93"/>
        <v>28</v>
      </c>
      <c r="O118" s="41">
        <v>2</v>
      </c>
      <c r="P118" s="39">
        <f t="shared" si="94"/>
        <v>28</v>
      </c>
      <c r="Q118" s="41">
        <v>2</v>
      </c>
      <c r="R118" s="39">
        <f t="shared" si="95"/>
        <v>28</v>
      </c>
      <c r="S118" s="41">
        <v>2</v>
      </c>
      <c r="T118" s="39">
        <f t="shared" si="96"/>
        <v>28</v>
      </c>
      <c r="U118" s="41">
        <v>2</v>
      </c>
      <c r="V118" s="39">
        <f t="shared" si="97"/>
        <v>28</v>
      </c>
      <c r="W118" s="41">
        <v>2</v>
      </c>
      <c r="X118" s="39">
        <f t="shared" si="98"/>
        <v>28</v>
      </c>
      <c r="Y118" s="41">
        <v>2</v>
      </c>
      <c r="Z118" s="39">
        <f t="shared" si="99"/>
        <v>28</v>
      </c>
      <c r="AA118" s="41">
        <v>1</v>
      </c>
      <c r="AB118" s="39">
        <f t="shared" si="100"/>
        <v>14</v>
      </c>
      <c r="AC118" s="41">
        <v>1</v>
      </c>
      <c r="AD118" s="49">
        <f t="shared" si="101"/>
        <v>14</v>
      </c>
    </row>
    <row r="119" spans="1:30" ht="21.75" x14ac:dyDescent="0.25">
      <c r="A119" s="98">
        <v>24603</v>
      </c>
      <c r="B119" s="89" t="s">
        <v>161</v>
      </c>
      <c r="C119" s="99">
        <v>1</v>
      </c>
      <c r="D119" s="72" t="s">
        <v>38</v>
      </c>
      <c r="E119" s="73"/>
      <c r="F119" s="53">
        <v>1000</v>
      </c>
      <c r="G119" s="41"/>
      <c r="H119" s="39"/>
      <c r="I119" s="41"/>
      <c r="J119" s="39"/>
      <c r="K119" s="41"/>
      <c r="L119" s="39"/>
      <c r="M119" s="41"/>
      <c r="N119" s="39"/>
      <c r="O119" s="41"/>
      <c r="P119" s="39"/>
      <c r="Q119" s="41"/>
      <c r="R119" s="39"/>
      <c r="S119" s="41"/>
      <c r="T119" s="39"/>
      <c r="U119" s="41"/>
      <c r="V119" s="39"/>
      <c r="W119" s="41"/>
      <c r="X119" s="39"/>
      <c r="Y119" s="41"/>
      <c r="Z119" s="39"/>
      <c r="AA119" s="41"/>
      <c r="AB119" s="39"/>
      <c r="AC119" s="41"/>
      <c r="AD119" s="49"/>
    </row>
    <row r="120" spans="1:30" ht="15.75" customHeight="1" x14ac:dyDescent="0.25">
      <c r="A120" s="24">
        <v>247</v>
      </c>
      <c r="B120" s="25" t="s">
        <v>162</v>
      </c>
      <c r="C120" s="100">
        <f>(C121+C123)</f>
        <v>12</v>
      </c>
      <c r="D120" s="69" t="s">
        <v>38</v>
      </c>
      <c r="E120" s="94"/>
      <c r="F120" s="27">
        <f>(F121+F123)</f>
        <v>5000</v>
      </c>
      <c r="G120" s="31"/>
      <c r="H120" s="29"/>
      <c r="I120" s="31"/>
      <c r="J120" s="29"/>
      <c r="K120" s="31"/>
      <c r="L120" s="29"/>
      <c r="M120" s="31"/>
      <c r="N120" s="29"/>
      <c r="O120" s="31"/>
      <c r="P120" s="29"/>
      <c r="Q120" s="31"/>
      <c r="R120" s="29"/>
      <c r="S120" s="31"/>
      <c r="T120" s="29"/>
      <c r="U120" s="31"/>
      <c r="V120" s="29"/>
      <c r="W120" s="31"/>
      <c r="X120" s="29"/>
      <c r="Y120" s="31"/>
      <c r="Z120" s="29"/>
      <c r="AA120" s="31"/>
      <c r="AB120" s="29"/>
      <c r="AC120" s="31"/>
      <c r="AD120" s="62"/>
    </row>
    <row r="121" spans="1:30" ht="15.75" customHeight="1" x14ac:dyDescent="0.25">
      <c r="A121" s="34">
        <v>24702</v>
      </c>
      <c r="B121" s="35" t="s">
        <v>163</v>
      </c>
      <c r="C121" s="51">
        <f>(C122)</f>
        <v>8</v>
      </c>
      <c r="D121" s="72" t="s">
        <v>38</v>
      </c>
      <c r="E121" s="73"/>
      <c r="F121" s="53">
        <f>(F122)</f>
        <v>2000</v>
      </c>
      <c r="G121" s="41"/>
      <c r="H121" s="39"/>
      <c r="I121" s="41"/>
      <c r="J121" s="39"/>
      <c r="K121" s="41"/>
      <c r="L121" s="39"/>
      <c r="M121" s="41"/>
      <c r="N121" s="39"/>
      <c r="O121" s="41"/>
      <c r="P121" s="39"/>
      <c r="Q121" s="41"/>
      <c r="R121" s="39"/>
      <c r="S121" s="41"/>
      <c r="T121" s="39"/>
      <c r="U121" s="41"/>
      <c r="V121" s="39"/>
      <c r="W121" s="41"/>
      <c r="X121" s="39"/>
      <c r="Y121" s="41"/>
      <c r="Z121" s="39"/>
      <c r="AA121" s="41"/>
      <c r="AB121" s="39"/>
      <c r="AC121" s="41"/>
      <c r="AD121" s="49"/>
    </row>
    <row r="122" spans="1:30" x14ac:dyDescent="0.25">
      <c r="A122" s="34"/>
      <c r="B122" s="45" t="s">
        <v>164</v>
      </c>
      <c r="C122" s="46">
        <v>8</v>
      </c>
      <c r="D122" s="42" t="s">
        <v>38</v>
      </c>
      <c r="E122" s="78">
        <v>250</v>
      </c>
      <c r="F122" s="39">
        <v>2000</v>
      </c>
      <c r="G122" s="48">
        <v>2</v>
      </c>
      <c r="H122" s="39">
        <f>(G122*E122)</f>
        <v>500</v>
      </c>
      <c r="I122" s="41">
        <v>0</v>
      </c>
      <c r="J122" s="39">
        <f>(I122*E122)</f>
        <v>0</v>
      </c>
      <c r="K122" s="41">
        <v>0</v>
      </c>
      <c r="L122" s="39">
        <f>(K122*E122)</f>
        <v>0</v>
      </c>
      <c r="M122" s="41">
        <v>2</v>
      </c>
      <c r="N122" s="39">
        <f>(M122*E122)</f>
        <v>500</v>
      </c>
      <c r="O122" s="41">
        <v>0</v>
      </c>
      <c r="P122" s="39">
        <f>(O122*E122)</f>
        <v>0</v>
      </c>
      <c r="Q122" s="41">
        <v>0</v>
      </c>
      <c r="R122" s="39">
        <f>(Q122*E122)</f>
        <v>0</v>
      </c>
      <c r="S122" s="41">
        <v>2</v>
      </c>
      <c r="T122" s="39">
        <f>(S122*E122)</f>
        <v>500</v>
      </c>
      <c r="U122" s="41">
        <v>0</v>
      </c>
      <c r="V122" s="39">
        <f>(U122*E122)</f>
        <v>0</v>
      </c>
      <c r="W122" s="41">
        <v>0</v>
      </c>
      <c r="X122" s="39">
        <f>(W122*E122)</f>
        <v>0</v>
      </c>
      <c r="Y122" s="41">
        <v>2</v>
      </c>
      <c r="Z122" s="39">
        <f>(Y122*E122)</f>
        <v>500</v>
      </c>
      <c r="AA122" s="41">
        <v>0</v>
      </c>
      <c r="AB122" s="39">
        <f>(AA122*E122)</f>
        <v>0</v>
      </c>
      <c r="AC122" s="41">
        <v>0</v>
      </c>
      <c r="AD122" s="49">
        <f>(AC122*E122)</f>
        <v>0</v>
      </c>
    </row>
    <row r="123" spans="1:30" ht="14.25" customHeight="1" x14ac:dyDescent="0.25">
      <c r="A123" s="34">
        <v>24703</v>
      </c>
      <c r="B123" s="35" t="s">
        <v>165</v>
      </c>
      <c r="C123" s="51">
        <v>4</v>
      </c>
      <c r="D123" s="72" t="s">
        <v>38</v>
      </c>
      <c r="E123" s="73">
        <v>750</v>
      </c>
      <c r="F123" s="95">
        <v>3000</v>
      </c>
      <c r="G123" s="48">
        <v>1</v>
      </c>
      <c r="H123" s="39">
        <f>(F123)</f>
        <v>3000</v>
      </c>
      <c r="I123" s="41">
        <v>0</v>
      </c>
      <c r="J123" s="39">
        <f>(I123*E123)</f>
        <v>0</v>
      </c>
      <c r="K123" s="41">
        <v>0</v>
      </c>
      <c r="L123" s="39">
        <f>(K123*E123)</f>
        <v>0</v>
      </c>
      <c r="M123" s="41">
        <v>1</v>
      </c>
      <c r="N123" s="39">
        <f>(M123*E123)</f>
        <v>750</v>
      </c>
      <c r="O123" s="41">
        <v>0</v>
      </c>
      <c r="P123" s="39">
        <f>(O123*E123)</f>
        <v>0</v>
      </c>
      <c r="Q123" s="41">
        <v>0</v>
      </c>
      <c r="R123" s="39">
        <f>(Q123*E123)</f>
        <v>0</v>
      </c>
      <c r="S123" s="41">
        <v>1</v>
      </c>
      <c r="T123" s="39">
        <f>(S123*E123)</f>
        <v>750</v>
      </c>
      <c r="U123" s="41">
        <v>0</v>
      </c>
      <c r="V123" s="39">
        <f>(U123*E123)</f>
        <v>0</v>
      </c>
      <c r="W123" s="41">
        <v>0</v>
      </c>
      <c r="X123" s="39">
        <f>(W123*E123)</f>
        <v>0</v>
      </c>
      <c r="Y123" s="41">
        <v>1</v>
      </c>
      <c r="Z123" s="39">
        <f>(Y123*E123)</f>
        <v>750</v>
      </c>
      <c r="AA123" s="41">
        <v>0</v>
      </c>
      <c r="AB123" s="39">
        <f>(AA123*E123)</f>
        <v>0</v>
      </c>
      <c r="AC123" s="41">
        <v>0</v>
      </c>
      <c r="AD123" s="49">
        <f>(AC123*E123)</f>
        <v>0</v>
      </c>
    </row>
    <row r="124" spans="1:30" ht="21.75" x14ac:dyDescent="0.25">
      <c r="A124" s="24">
        <v>248</v>
      </c>
      <c r="B124" s="25" t="s">
        <v>166</v>
      </c>
      <c r="C124" s="68">
        <f>(C125+C126)</f>
        <v>8</v>
      </c>
      <c r="D124" s="69" t="s">
        <v>33</v>
      </c>
      <c r="E124" s="69"/>
      <c r="F124" s="27">
        <f>(F125+F126)</f>
        <v>5400</v>
      </c>
      <c r="G124" s="28"/>
      <c r="H124" s="29"/>
      <c r="I124" s="30"/>
      <c r="J124" s="29"/>
      <c r="K124" s="31"/>
      <c r="L124" s="29"/>
      <c r="M124" s="29"/>
      <c r="N124" s="29"/>
      <c r="O124" s="29"/>
      <c r="P124" s="29"/>
      <c r="Q124" s="29"/>
      <c r="R124" s="2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3"/>
    </row>
    <row r="125" spans="1:30" ht="15" customHeight="1" x14ac:dyDescent="0.25">
      <c r="A125" s="34">
        <v>24801</v>
      </c>
      <c r="B125" s="35" t="s">
        <v>167</v>
      </c>
      <c r="C125" s="71">
        <v>4</v>
      </c>
      <c r="D125" s="72" t="s">
        <v>38</v>
      </c>
      <c r="E125" s="72">
        <v>500</v>
      </c>
      <c r="F125" s="101">
        <v>2000</v>
      </c>
      <c r="G125" s="48">
        <v>1</v>
      </c>
      <c r="H125" s="39">
        <f>(G125*E125)</f>
        <v>500</v>
      </c>
      <c r="I125" s="41">
        <v>0</v>
      </c>
      <c r="J125" s="39">
        <f>(I125*E125)</f>
        <v>0</v>
      </c>
      <c r="K125" s="41">
        <v>0</v>
      </c>
      <c r="L125" s="39">
        <f>(K125*E125)</f>
        <v>0</v>
      </c>
      <c r="M125" s="41">
        <v>1</v>
      </c>
      <c r="N125" s="39">
        <f>(M125*E125)</f>
        <v>500</v>
      </c>
      <c r="O125" s="41">
        <v>0</v>
      </c>
      <c r="P125" s="39">
        <f>(O125*E125)</f>
        <v>0</v>
      </c>
      <c r="Q125" s="41">
        <v>0</v>
      </c>
      <c r="R125" s="39">
        <f>(Q125*E125)</f>
        <v>0</v>
      </c>
      <c r="S125" s="41">
        <v>1</v>
      </c>
      <c r="T125" s="39">
        <f>(S125*E125)</f>
        <v>500</v>
      </c>
      <c r="U125" s="41">
        <v>0</v>
      </c>
      <c r="V125" s="39">
        <f>(U125*E125)</f>
        <v>0</v>
      </c>
      <c r="W125" s="41">
        <v>0</v>
      </c>
      <c r="X125" s="39">
        <f>(W125*E125)</f>
        <v>0</v>
      </c>
      <c r="Y125" s="41">
        <v>1</v>
      </c>
      <c r="Z125" s="39">
        <f>(Y125*E125)</f>
        <v>500</v>
      </c>
      <c r="AA125" s="41">
        <v>0</v>
      </c>
      <c r="AB125" s="39">
        <f>(AA125*E125)</f>
        <v>0</v>
      </c>
      <c r="AC125" s="41">
        <v>0</v>
      </c>
      <c r="AD125" s="49">
        <f>(AC125*E125)</f>
        <v>0</v>
      </c>
    </row>
    <row r="126" spans="1:30" ht="28.5" x14ac:dyDescent="0.25">
      <c r="A126" s="34">
        <v>24807</v>
      </c>
      <c r="B126" s="35" t="s">
        <v>168</v>
      </c>
      <c r="C126" s="71">
        <v>4</v>
      </c>
      <c r="D126" s="72" t="s">
        <v>38</v>
      </c>
      <c r="E126" s="72">
        <v>850</v>
      </c>
      <c r="F126" s="53">
        <f>(F127)</f>
        <v>3400</v>
      </c>
      <c r="G126" s="59"/>
      <c r="H126" s="39"/>
      <c r="I126" s="40"/>
      <c r="J126" s="39"/>
      <c r="K126" s="41"/>
      <c r="L126" s="39"/>
      <c r="M126" s="39"/>
      <c r="N126" s="39"/>
      <c r="O126" s="39"/>
      <c r="P126" s="39"/>
      <c r="Q126" s="39"/>
      <c r="R126" s="39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3"/>
    </row>
    <row r="127" spans="1:30" x14ac:dyDescent="0.25">
      <c r="A127" s="44"/>
      <c r="B127" s="45" t="s">
        <v>169</v>
      </c>
      <c r="C127" s="46">
        <v>4</v>
      </c>
      <c r="D127" s="42" t="s">
        <v>42</v>
      </c>
      <c r="E127" s="102">
        <v>850</v>
      </c>
      <c r="F127" s="39">
        <f>(C127*E127)</f>
        <v>3400</v>
      </c>
      <c r="G127" s="48">
        <v>1</v>
      </c>
      <c r="H127" s="39">
        <f>(G127*E127)</f>
        <v>850</v>
      </c>
      <c r="I127" s="41">
        <v>0</v>
      </c>
      <c r="J127" s="39">
        <f>(I127*E127)</f>
        <v>0</v>
      </c>
      <c r="K127" s="41">
        <v>0</v>
      </c>
      <c r="L127" s="39">
        <f>(K127*E127)</f>
        <v>0</v>
      </c>
      <c r="M127" s="41">
        <v>1</v>
      </c>
      <c r="N127" s="39">
        <f>(M127*E127)</f>
        <v>850</v>
      </c>
      <c r="O127" s="41">
        <v>0</v>
      </c>
      <c r="P127" s="39">
        <f>(O127*E127)</f>
        <v>0</v>
      </c>
      <c r="Q127" s="41">
        <v>0</v>
      </c>
      <c r="R127" s="39">
        <f>(Q127*E127)</f>
        <v>0</v>
      </c>
      <c r="S127" s="41">
        <v>1</v>
      </c>
      <c r="T127" s="39">
        <f>(S127*E127)</f>
        <v>850</v>
      </c>
      <c r="U127" s="41">
        <v>0</v>
      </c>
      <c r="V127" s="39">
        <f>(U127*E127)</f>
        <v>0</v>
      </c>
      <c r="W127" s="41">
        <v>0</v>
      </c>
      <c r="X127" s="39">
        <f>(W127*E127)</f>
        <v>0</v>
      </c>
      <c r="Y127" s="41">
        <v>1</v>
      </c>
      <c r="Z127" s="39">
        <f>(Y127*E127)</f>
        <v>850</v>
      </c>
      <c r="AA127" s="41">
        <v>0</v>
      </c>
      <c r="AB127" s="39">
        <f>(AA127*E127)</f>
        <v>0</v>
      </c>
      <c r="AC127" s="41">
        <v>0</v>
      </c>
      <c r="AD127" s="49">
        <f>(AC127*E127)</f>
        <v>0</v>
      </c>
    </row>
    <row r="128" spans="1:30" ht="35.25" x14ac:dyDescent="0.25">
      <c r="A128" s="24">
        <v>249</v>
      </c>
      <c r="B128" s="25" t="s">
        <v>170</v>
      </c>
      <c r="C128" s="68">
        <f>(C129+C132+C133)</f>
        <v>18</v>
      </c>
      <c r="D128" s="69" t="s">
        <v>38</v>
      </c>
      <c r="E128" s="69"/>
      <c r="F128" s="27">
        <f>(F129+F132+F133)</f>
        <v>12600</v>
      </c>
      <c r="G128" s="28"/>
      <c r="H128" s="29"/>
      <c r="I128" s="30"/>
      <c r="J128" s="29"/>
      <c r="K128" s="31"/>
      <c r="L128" s="29"/>
      <c r="M128" s="29"/>
      <c r="N128" s="29"/>
      <c r="O128" s="29"/>
      <c r="P128" s="29"/>
      <c r="Q128" s="29"/>
      <c r="R128" s="29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3"/>
    </row>
    <row r="129" spans="1:30" ht="42" x14ac:dyDescent="0.25">
      <c r="A129" s="34">
        <v>24901</v>
      </c>
      <c r="B129" s="35" t="s">
        <v>171</v>
      </c>
      <c r="C129" s="71">
        <f>(C130+C131)</f>
        <v>12</v>
      </c>
      <c r="D129" s="72" t="s">
        <v>38</v>
      </c>
      <c r="E129" s="72"/>
      <c r="F129" s="53">
        <f>(F130+F131)</f>
        <v>7600</v>
      </c>
      <c r="G129" s="59"/>
      <c r="H129" s="39"/>
      <c r="I129" s="40"/>
      <c r="J129" s="39"/>
      <c r="K129" s="41"/>
      <c r="L129" s="39"/>
      <c r="M129" s="39"/>
      <c r="N129" s="39"/>
      <c r="O129" s="39"/>
      <c r="P129" s="39"/>
      <c r="Q129" s="39"/>
      <c r="R129" s="39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3"/>
    </row>
    <row r="130" spans="1:30" x14ac:dyDescent="0.25">
      <c r="A130" s="44"/>
      <c r="B130" s="45" t="s">
        <v>172</v>
      </c>
      <c r="C130" s="46">
        <v>2</v>
      </c>
      <c r="D130" s="42" t="s">
        <v>110</v>
      </c>
      <c r="E130" s="102">
        <v>800</v>
      </c>
      <c r="F130" s="39">
        <f>(C130*E130)</f>
        <v>1600</v>
      </c>
      <c r="G130" s="48">
        <v>0</v>
      </c>
      <c r="H130" s="39">
        <f>(G130*E130)</f>
        <v>0</v>
      </c>
      <c r="I130" s="41">
        <v>0</v>
      </c>
      <c r="J130" s="39">
        <f>(I130*E130)</f>
        <v>0</v>
      </c>
      <c r="K130" s="41">
        <v>0</v>
      </c>
      <c r="L130" s="39">
        <f>(K130*E130)</f>
        <v>0</v>
      </c>
      <c r="M130" s="41">
        <v>2</v>
      </c>
      <c r="N130" s="39">
        <f>(M130*E130)</f>
        <v>1600</v>
      </c>
      <c r="O130" s="41">
        <v>0</v>
      </c>
      <c r="P130" s="39">
        <f>(O130*E130)</f>
        <v>0</v>
      </c>
      <c r="Q130" s="41">
        <v>0</v>
      </c>
      <c r="R130" s="39">
        <f>(Q130*E130)</f>
        <v>0</v>
      </c>
      <c r="S130" s="41">
        <v>0</v>
      </c>
      <c r="T130" s="39">
        <f>(S130*E130)</f>
        <v>0</v>
      </c>
      <c r="U130" s="41">
        <v>0</v>
      </c>
      <c r="V130" s="39">
        <f>(U130*E130)</f>
        <v>0</v>
      </c>
      <c r="W130" s="41">
        <v>0</v>
      </c>
      <c r="X130" s="39">
        <f>(W130*E130)</f>
        <v>0</v>
      </c>
      <c r="Y130" s="41">
        <v>0</v>
      </c>
      <c r="Z130" s="39">
        <f>(Y130*E130)</f>
        <v>0</v>
      </c>
      <c r="AA130" s="41">
        <v>0</v>
      </c>
      <c r="AB130" s="39">
        <f>(AA130*E130)</f>
        <v>0</v>
      </c>
      <c r="AC130" s="41">
        <v>0</v>
      </c>
      <c r="AD130" s="49">
        <f>(AC130*E130)</f>
        <v>0</v>
      </c>
    </row>
    <row r="131" spans="1:30" x14ac:dyDescent="0.25">
      <c r="A131" s="44"/>
      <c r="B131" s="45" t="s">
        <v>173</v>
      </c>
      <c r="C131" s="46">
        <v>10</v>
      </c>
      <c r="D131" s="42" t="s">
        <v>110</v>
      </c>
      <c r="E131" s="103">
        <v>600</v>
      </c>
      <c r="F131" s="39">
        <f>(C131*E131)</f>
        <v>6000</v>
      </c>
      <c r="G131" s="48">
        <v>3</v>
      </c>
      <c r="H131" s="39">
        <f>(G131*E131)</f>
        <v>1800</v>
      </c>
      <c r="I131" s="41">
        <v>0</v>
      </c>
      <c r="J131" s="39">
        <f>(I131*E131)</f>
        <v>0</v>
      </c>
      <c r="K131" s="41">
        <v>0</v>
      </c>
      <c r="L131" s="39">
        <f>(K131*E131)</f>
        <v>0</v>
      </c>
      <c r="M131" s="41">
        <v>3</v>
      </c>
      <c r="N131" s="39">
        <f>(M131*E131)</f>
        <v>1800</v>
      </c>
      <c r="O131" s="41">
        <v>0</v>
      </c>
      <c r="P131" s="39">
        <f>(O131*E131)</f>
        <v>0</v>
      </c>
      <c r="Q131" s="41">
        <v>0</v>
      </c>
      <c r="R131" s="39">
        <f>(Q131*E131)</f>
        <v>0</v>
      </c>
      <c r="S131" s="41">
        <v>2</v>
      </c>
      <c r="T131" s="39">
        <f>(S131*E131)</f>
        <v>1200</v>
      </c>
      <c r="U131" s="41">
        <v>0</v>
      </c>
      <c r="V131" s="39">
        <f>(U131*E131)</f>
        <v>0</v>
      </c>
      <c r="W131" s="41">
        <v>0</v>
      </c>
      <c r="X131" s="39">
        <f>(W131*E131)</f>
        <v>0</v>
      </c>
      <c r="Y131" s="41">
        <v>2</v>
      </c>
      <c r="Z131" s="39">
        <f>(Y131*E131)</f>
        <v>1200</v>
      </c>
      <c r="AA131" s="41">
        <v>0</v>
      </c>
      <c r="AB131" s="39">
        <f>(AA131*E131)</f>
        <v>0</v>
      </c>
      <c r="AC131" s="41">
        <v>0</v>
      </c>
      <c r="AD131" s="49">
        <f>(AC131*E131)</f>
        <v>0</v>
      </c>
    </row>
    <row r="132" spans="1:30" ht="15" customHeight="1" x14ac:dyDescent="0.25">
      <c r="A132" s="34">
        <v>24903</v>
      </c>
      <c r="B132" s="35" t="s">
        <v>174</v>
      </c>
      <c r="C132" s="51">
        <v>1</v>
      </c>
      <c r="D132" s="104" t="s">
        <v>33</v>
      </c>
      <c r="E132" s="105">
        <v>1000</v>
      </c>
      <c r="F132" s="53">
        <v>1000</v>
      </c>
      <c r="G132" s="48">
        <v>1</v>
      </c>
      <c r="H132" s="39">
        <f>(G132*E132)</f>
        <v>1000</v>
      </c>
      <c r="I132" s="41">
        <v>0</v>
      </c>
      <c r="J132" s="39">
        <f>(I132*E132)</f>
        <v>0</v>
      </c>
      <c r="K132" s="41">
        <v>0</v>
      </c>
      <c r="L132" s="39">
        <f>(K132*E132)</f>
        <v>0</v>
      </c>
      <c r="M132" s="41">
        <v>0</v>
      </c>
      <c r="N132" s="39">
        <f>(M132*E132)</f>
        <v>0</v>
      </c>
      <c r="O132" s="41">
        <v>0</v>
      </c>
      <c r="P132" s="39">
        <f>(O132*E132)</f>
        <v>0</v>
      </c>
      <c r="Q132" s="41">
        <v>0</v>
      </c>
      <c r="R132" s="39">
        <f>(Q132*E132)</f>
        <v>0</v>
      </c>
      <c r="S132" s="41">
        <v>0</v>
      </c>
      <c r="T132" s="39">
        <f>(S132*E132)</f>
        <v>0</v>
      </c>
      <c r="U132" s="41">
        <v>0</v>
      </c>
      <c r="V132" s="39">
        <f>(U132*E132)</f>
        <v>0</v>
      </c>
      <c r="W132" s="41">
        <v>0</v>
      </c>
      <c r="X132" s="39">
        <f>(W132*E132)</f>
        <v>0</v>
      </c>
      <c r="Y132" s="41">
        <v>0</v>
      </c>
      <c r="Z132" s="39">
        <f>(Y132*E132)</f>
        <v>0</v>
      </c>
      <c r="AA132" s="41">
        <v>0</v>
      </c>
      <c r="AB132" s="39">
        <f>(AA132*E132)</f>
        <v>0</v>
      </c>
      <c r="AC132" s="41">
        <v>0</v>
      </c>
      <c r="AD132" s="49">
        <f>(AC132*E132)</f>
        <v>0</v>
      </c>
    </row>
    <row r="133" spans="1:30" ht="21.75" customHeight="1" x14ac:dyDescent="0.25">
      <c r="A133" s="34">
        <v>24904</v>
      </c>
      <c r="B133" s="35" t="s">
        <v>175</v>
      </c>
      <c r="C133" s="51">
        <f>(C134)</f>
        <v>5</v>
      </c>
      <c r="D133" s="72" t="s">
        <v>38</v>
      </c>
      <c r="E133" s="106"/>
      <c r="F133" s="53">
        <f>(F134)</f>
        <v>4000</v>
      </c>
      <c r="G133" s="41"/>
      <c r="H133" s="39"/>
      <c r="I133" s="41"/>
      <c r="J133" s="39"/>
      <c r="K133" s="41"/>
      <c r="L133" s="39"/>
      <c r="M133" s="41"/>
      <c r="N133" s="39"/>
      <c r="O133" s="41"/>
      <c r="P133" s="39"/>
      <c r="Q133" s="41"/>
      <c r="R133" s="39"/>
      <c r="S133" s="41"/>
      <c r="T133" s="39"/>
      <c r="U133" s="41"/>
      <c r="V133" s="39"/>
      <c r="W133" s="41"/>
      <c r="X133" s="39"/>
      <c r="Y133" s="41"/>
      <c r="Z133" s="39"/>
      <c r="AA133" s="41"/>
      <c r="AB133" s="39"/>
      <c r="AC133" s="41"/>
      <c r="AD133" s="49"/>
    </row>
    <row r="134" spans="1:30" ht="12.75" customHeight="1" x14ac:dyDescent="0.25">
      <c r="A134" s="44"/>
      <c r="B134" s="45" t="s">
        <v>176</v>
      </c>
      <c r="C134" s="46">
        <v>5</v>
      </c>
      <c r="D134" s="42" t="s">
        <v>177</v>
      </c>
      <c r="E134" s="102">
        <v>800</v>
      </c>
      <c r="F134" s="39">
        <f>(C134*E134)</f>
        <v>4000</v>
      </c>
      <c r="G134" s="48">
        <v>2</v>
      </c>
      <c r="H134" s="39">
        <f>(G134*E134)</f>
        <v>1600</v>
      </c>
      <c r="I134" s="41">
        <v>0</v>
      </c>
      <c r="J134" s="39">
        <f>(I134*E134)</f>
        <v>0</v>
      </c>
      <c r="K134" s="41">
        <v>0</v>
      </c>
      <c r="L134" s="39">
        <f>(K134*E134)</f>
        <v>0</v>
      </c>
      <c r="M134" s="41">
        <v>1</v>
      </c>
      <c r="N134" s="39">
        <f>(M134*E134)</f>
        <v>800</v>
      </c>
      <c r="O134" s="41">
        <v>0</v>
      </c>
      <c r="P134" s="39">
        <f>(O134*E134)</f>
        <v>0</v>
      </c>
      <c r="Q134" s="41">
        <v>0</v>
      </c>
      <c r="R134" s="39">
        <f>(Q134*E134)</f>
        <v>0</v>
      </c>
      <c r="S134" s="41">
        <v>1</v>
      </c>
      <c r="T134" s="39">
        <f>(S134*E134)</f>
        <v>800</v>
      </c>
      <c r="U134" s="41">
        <v>0</v>
      </c>
      <c r="V134" s="39">
        <f>(U134*E134)</f>
        <v>0</v>
      </c>
      <c r="W134" s="41">
        <v>0</v>
      </c>
      <c r="X134" s="39">
        <f>(W134*E134)</f>
        <v>0</v>
      </c>
      <c r="Y134" s="41">
        <v>1</v>
      </c>
      <c r="Z134" s="39">
        <f>(Y134*E134)</f>
        <v>800</v>
      </c>
      <c r="AA134" s="41">
        <v>0</v>
      </c>
      <c r="AB134" s="39">
        <f>(AA134*E134)</f>
        <v>0</v>
      </c>
      <c r="AC134" s="41">
        <v>0</v>
      </c>
      <c r="AD134" s="49">
        <f>(AC134*E134)</f>
        <v>0</v>
      </c>
    </row>
    <row r="135" spans="1:30" ht="15.75" customHeight="1" x14ac:dyDescent="0.25">
      <c r="A135" s="16">
        <v>2500</v>
      </c>
      <c r="B135" s="17" t="s">
        <v>178</v>
      </c>
      <c r="C135" s="107">
        <v>2</v>
      </c>
      <c r="D135" s="19"/>
      <c r="E135" s="108"/>
      <c r="F135" s="20">
        <f>(F136+F138)</f>
        <v>5000</v>
      </c>
      <c r="G135" s="154"/>
      <c r="H135" s="155"/>
      <c r="I135" s="155"/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  <c r="W135" s="155"/>
      <c r="X135" s="155"/>
      <c r="Y135" s="155"/>
      <c r="Z135" s="155"/>
      <c r="AA135" s="155"/>
      <c r="AB135" s="155"/>
      <c r="AC135" s="155"/>
      <c r="AD135" s="156"/>
    </row>
    <row r="136" spans="1:30" ht="15.75" customHeight="1" x14ac:dyDescent="0.25">
      <c r="A136" s="64">
        <v>252</v>
      </c>
      <c r="B136" s="35" t="s">
        <v>179</v>
      </c>
      <c r="C136" s="51">
        <f>(C137)</f>
        <v>1</v>
      </c>
      <c r="D136" s="72" t="s">
        <v>180</v>
      </c>
      <c r="E136" s="109"/>
      <c r="F136" s="53">
        <f>(F137)</f>
        <v>2000</v>
      </c>
      <c r="G136" s="41"/>
      <c r="H136" s="39"/>
      <c r="I136" s="41"/>
      <c r="J136" s="39"/>
      <c r="K136" s="41"/>
      <c r="L136" s="39"/>
      <c r="M136" s="41"/>
      <c r="N136" s="39"/>
      <c r="O136" s="41"/>
      <c r="P136" s="39"/>
      <c r="Q136" s="41"/>
      <c r="R136" s="39"/>
      <c r="S136" s="41"/>
      <c r="T136" s="39"/>
      <c r="U136" s="41"/>
      <c r="V136" s="39"/>
      <c r="W136" s="41"/>
      <c r="X136" s="39"/>
      <c r="Y136" s="41"/>
      <c r="Z136" s="39"/>
      <c r="AA136" s="41"/>
      <c r="AB136" s="39"/>
      <c r="AC136" s="41"/>
      <c r="AD136" s="39"/>
    </row>
    <row r="137" spans="1:30" ht="14.25" customHeight="1" x14ac:dyDescent="0.25">
      <c r="A137" s="34">
        <v>25201</v>
      </c>
      <c r="B137" s="35" t="s">
        <v>179</v>
      </c>
      <c r="C137" s="46">
        <v>1</v>
      </c>
      <c r="D137" s="42" t="s">
        <v>177</v>
      </c>
      <c r="E137" s="102">
        <v>2000</v>
      </c>
      <c r="F137" s="39">
        <v>2000</v>
      </c>
      <c r="G137" s="48">
        <v>0</v>
      </c>
      <c r="H137" s="39">
        <f>(G137*E137)</f>
        <v>0</v>
      </c>
      <c r="I137" s="41">
        <v>0</v>
      </c>
      <c r="J137" s="39">
        <f>(I137*E137)</f>
        <v>0</v>
      </c>
      <c r="K137" s="41">
        <v>0</v>
      </c>
      <c r="L137" s="39">
        <f>(K137*E137)</f>
        <v>0</v>
      </c>
      <c r="M137" s="41">
        <v>1</v>
      </c>
      <c r="N137" s="39">
        <f>(M137*E137)</f>
        <v>2000</v>
      </c>
      <c r="O137" s="41">
        <v>0</v>
      </c>
      <c r="P137" s="39">
        <f>(O137*E137)</f>
        <v>0</v>
      </c>
      <c r="Q137" s="41">
        <v>0</v>
      </c>
      <c r="R137" s="39">
        <f>(Q137*E137)</f>
        <v>0</v>
      </c>
      <c r="S137" s="41">
        <v>0</v>
      </c>
      <c r="T137" s="39">
        <f>(S137*E137)</f>
        <v>0</v>
      </c>
      <c r="U137" s="41">
        <v>0</v>
      </c>
      <c r="V137" s="39">
        <f>(U137*E137)</f>
        <v>0</v>
      </c>
      <c r="W137" s="41">
        <v>0</v>
      </c>
      <c r="X137" s="39">
        <f>(W137*E137)</f>
        <v>0</v>
      </c>
      <c r="Y137" s="41">
        <v>0</v>
      </c>
      <c r="Z137" s="39">
        <f>(Y137*E137)</f>
        <v>0</v>
      </c>
      <c r="AA137" s="41">
        <v>0</v>
      </c>
      <c r="AB137" s="39">
        <f>(AA137*E137)</f>
        <v>0</v>
      </c>
      <c r="AC137" s="41">
        <v>0</v>
      </c>
      <c r="AD137" s="49">
        <f>(AC137*E137)</f>
        <v>0</v>
      </c>
    </row>
    <row r="138" spans="1:30" ht="15.75" customHeight="1" x14ac:dyDescent="0.25">
      <c r="A138" s="24">
        <v>256</v>
      </c>
      <c r="B138" s="25" t="s">
        <v>181</v>
      </c>
      <c r="C138" s="100">
        <f>(C139)</f>
        <v>1</v>
      </c>
      <c r="D138" s="69" t="s">
        <v>180</v>
      </c>
      <c r="E138" s="110"/>
      <c r="F138" s="27">
        <f>(F139)</f>
        <v>3000</v>
      </c>
      <c r="G138" s="31"/>
      <c r="H138" s="29"/>
      <c r="I138" s="31"/>
      <c r="J138" s="29"/>
      <c r="K138" s="31"/>
      <c r="L138" s="29"/>
      <c r="M138" s="31"/>
      <c r="N138" s="29"/>
      <c r="O138" s="31"/>
      <c r="P138" s="29"/>
      <c r="Q138" s="31"/>
      <c r="R138" s="29"/>
      <c r="S138" s="31"/>
      <c r="T138" s="29"/>
      <c r="U138" s="31"/>
      <c r="V138" s="29"/>
      <c r="W138" s="31"/>
      <c r="X138" s="29"/>
      <c r="Y138" s="31"/>
      <c r="Z138" s="29"/>
      <c r="AA138" s="31"/>
      <c r="AB138" s="29"/>
      <c r="AC138" s="31"/>
      <c r="AD138" s="29"/>
    </row>
    <row r="139" spans="1:30" ht="28.5" x14ac:dyDescent="0.25">
      <c r="A139" s="34">
        <v>25601</v>
      </c>
      <c r="B139" s="45" t="s">
        <v>182</v>
      </c>
      <c r="C139" s="46">
        <v>1</v>
      </c>
      <c r="D139" s="42" t="s">
        <v>177</v>
      </c>
      <c r="E139" s="102">
        <v>1</v>
      </c>
      <c r="F139" s="39">
        <v>3000</v>
      </c>
      <c r="G139" s="48">
        <v>0</v>
      </c>
      <c r="H139" s="39">
        <f>(G139*E139)</f>
        <v>0</v>
      </c>
      <c r="I139" s="41">
        <v>0</v>
      </c>
      <c r="J139" s="39">
        <f>(I139*E139)</f>
        <v>0</v>
      </c>
      <c r="K139" s="41">
        <v>0</v>
      </c>
      <c r="L139" s="39">
        <f>(K139*E139)</f>
        <v>0</v>
      </c>
      <c r="M139" s="41">
        <v>1</v>
      </c>
      <c r="N139" s="39">
        <f>(M139*E139)</f>
        <v>1</v>
      </c>
      <c r="O139" s="41">
        <v>0</v>
      </c>
      <c r="P139" s="39">
        <f>(O139*E139)</f>
        <v>0</v>
      </c>
      <c r="Q139" s="41">
        <v>0</v>
      </c>
      <c r="R139" s="39">
        <f>(Q139*E139)</f>
        <v>0</v>
      </c>
      <c r="S139" s="41">
        <v>0</v>
      </c>
      <c r="T139" s="39">
        <f>(S139*E139)</f>
        <v>0</v>
      </c>
      <c r="U139" s="41">
        <v>0</v>
      </c>
      <c r="V139" s="39">
        <f>(U139*E139)</f>
        <v>0</v>
      </c>
      <c r="W139" s="41">
        <v>0</v>
      </c>
      <c r="X139" s="39">
        <f>(W139*E139)</f>
        <v>0</v>
      </c>
      <c r="Y139" s="41">
        <v>0</v>
      </c>
      <c r="Z139" s="39">
        <f>(Y139*E139)</f>
        <v>0</v>
      </c>
      <c r="AA139" s="41">
        <v>0</v>
      </c>
      <c r="AB139" s="39">
        <f>(AA139*E139)</f>
        <v>0</v>
      </c>
      <c r="AC139" s="41">
        <v>0</v>
      </c>
      <c r="AD139" s="49">
        <f>(AC139*E139)</f>
        <v>0</v>
      </c>
    </row>
    <row r="140" spans="1:30" ht="15" customHeight="1" x14ac:dyDescent="0.25">
      <c r="A140" s="16">
        <v>2600</v>
      </c>
      <c r="B140" s="17" t="s">
        <v>183</v>
      </c>
      <c r="C140" s="111">
        <v>50279.48</v>
      </c>
      <c r="D140" s="19" t="s">
        <v>38</v>
      </c>
      <c r="E140" s="19"/>
      <c r="F140" s="20">
        <f>(F141)</f>
        <v>886498</v>
      </c>
      <c r="G140" s="154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7"/>
      <c r="AB140" s="157"/>
      <c r="AC140" s="157"/>
      <c r="AD140" s="158"/>
    </row>
    <row r="141" spans="1:30" ht="16.5" customHeight="1" x14ac:dyDescent="0.25">
      <c r="A141" s="24">
        <v>261</v>
      </c>
      <c r="B141" s="25" t="s">
        <v>183</v>
      </c>
      <c r="C141" s="94">
        <v>50279.48</v>
      </c>
      <c r="D141" s="69" t="s">
        <v>112</v>
      </c>
      <c r="E141" s="69"/>
      <c r="F141" s="27">
        <f>(F142)</f>
        <v>886498</v>
      </c>
      <c r="G141" s="31"/>
      <c r="H141" s="29"/>
      <c r="I141" s="31"/>
      <c r="J141" s="29"/>
      <c r="K141" s="31"/>
      <c r="L141" s="29"/>
      <c r="M141" s="31"/>
      <c r="N141" s="29"/>
      <c r="O141" s="31"/>
      <c r="P141" s="29"/>
      <c r="Q141" s="31"/>
      <c r="R141" s="29"/>
      <c r="S141" s="31"/>
      <c r="T141" s="29"/>
      <c r="U141" s="31"/>
      <c r="V141" s="29"/>
      <c r="W141" s="31"/>
      <c r="X141" s="29"/>
      <c r="Y141" s="31"/>
      <c r="Z141" s="29"/>
      <c r="AA141" s="31"/>
      <c r="AB141" s="29"/>
      <c r="AC141" s="31"/>
      <c r="AD141" s="62"/>
    </row>
    <row r="142" spans="1:30" ht="15" customHeight="1" x14ac:dyDescent="0.25">
      <c r="A142" s="34">
        <v>26101</v>
      </c>
      <c r="B142" s="35" t="s">
        <v>183</v>
      </c>
      <c r="C142" s="112">
        <v>50279.48</v>
      </c>
      <c r="D142" s="72"/>
      <c r="E142" s="109"/>
      <c r="F142" s="53">
        <f>(F143+F144+F145+F146+F147)</f>
        <v>886498</v>
      </c>
      <c r="G142" s="41"/>
      <c r="H142" s="39"/>
      <c r="I142" s="41"/>
      <c r="J142" s="39"/>
      <c r="K142" s="41"/>
      <c r="L142" s="39"/>
      <c r="M142" s="41"/>
      <c r="N142" s="39"/>
      <c r="O142" s="41"/>
      <c r="P142" s="39"/>
      <c r="Q142" s="41"/>
      <c r="R142" s="39"/>
      <c r="S142" s="41"/>
      <c r="T142" s="39"/>
      <c r="U142" s="41"/>
      <c r="V142" s="39"/>
      <c r="W142" s="41"/>
      <c r="X142" s="39"/>
      <c r="Y142" s="41"/>
      <c r="Z142" s="39"/>
      <c r="AA142" s="41"/>
      <c r="AB142" s="39"/>
      <c r="AC142" s="41"/>
      <c r="AD142" s="49"/>
    </row>
    <row r="143" spans="1:30" x14ac:dyDescent="0.25">
      <c r="A143" s="34"/>
      <c r="B143" s="45" t="s">
        <v>184</v>
      </c>
      <c r="C143" s="47">
        <v>44500</v>
      </c>
      <c r="D143" s="113" t="s">
        <v>112</v>
      </c>
      <c r="E143" s="114">
        <v>19.8</v>
      </c>
      <c r="F143" s="39">
        <f>(E143*C143)</f>
        <v>881100</v>
      </c>
      <c r="G143" s="48">
        <v>3750</v>
      </c>
      <c r="H143" s="39">
        <f>(G143*E143)</f>
        <v>74250</v>
      </c>
      <c r="I143" s="41">
        <v>3700</v>
      </c>
      <c r="J143" s="39">
        <f>(I143*E143)</f>
        <v>73260</v>
      </c>
      <c r="K143" s="41">
        <v>3700</v>
      </c>
      <c r="L143" s="39">
        <f>(K143*E143)</f>
        <v>73260</v>
      </c>
      <c r="M143" s="41">
        <v>3700</v>
      </c>
      <c r="N143" s="39">
        <f>(M143*E143)</f>
        <v>73260</v>
      </c>
      <c r="O143" s="41">
        <v>3700</v>
      </c>
      <c r="P143" s="39">
        <f>(O143*E143)</f>
        <v>73260</v>
      </c>
      <c r="Q143" s="41">
        <v>3700</v>
      </c>
      <c r="R143" s="39">
        <f>(Q143*E143)</f>
        <v>73260</v>
      </c>
      <c r="S143" s="41">
        <v>3700</v>
      </c>
      <c r="T143" s="39">
        <f>(S143*E143)</f>
        <v>73260</v>
      </c>
      <c r="U143" s="41">
        <v>3700</v>
      </c>
      <c r="V143" s="39">
        <f>(U143*E143)</f>
        <v>73260</v>
      </c>
      <c r="W143" s="41">
        <v>3700</v>
      </c>
      <c r="X143" s="39">
        <f>(W143*E143)</f>
        <v>73260</v>
      </c>
      <c r="Y143" s="41">
        <v>3700</v>
      </c>
      <c r="Z143" s="39">
        <f>(Y143*E143)</f>
        <v>73260</v>
      </c>
      <c r="AA143" s="41">
        <v>3700</v>
      </c>
      <c r="AB143" s="39">
        <f>(AA143*E143)</f>
        <v>73260</v>
      </c>
      <c r="AC143" s="41">
        <v>3750</v>
      </c>
      <c r="AD143" s="49">
        <f>(AC143*E143)</f>
        <v>74250</v>
      </c>
    </row>
    <row r="144" spans="1:30" x14ac:dyDescent="0.25">
      <c r="A144" s="44"/>
      <c r="B144" s="45" t="s">
        <v>185</v>
      </c>
      <c r="C144" s="46">
        <v>60</v>
      </c>
      <c r="D144" s="42" t="s">
        <v>112</v>
      </c>
      <c r="E144" s="78">
        <v>55</v>
      </c>
      <c r="F144" s="39">
        <f t="shared" ref="F144:F146" si="102">C144*E144</f>
        <v>3300</v>
      </c>
      <c r="G144" s="48">
        <v>5</v>
      </c>
      <c r="H144" s="39">
        <f t="shared" ref="H144:H147" si="103">(G144*E144)</f>
        <v>275</v>
      </c>
      <c r="I144" s="41">
        <v>5</v>
      </c>
      <c r="J144" s="39">
        <f t="shared" ref="J144:J147" si="104">(I144*E144)</f>
        <v>275</v>
      </c>
      <c r="K144" s="41">
        <v>5</v>
      </c>
      <c r="L144" s="39">
        <f t="shared" ref="L144:L147" si="105">(K144*E144)</f>
        <v>275</v>
      </c>
      <c r="M144" s="41">
        <v>5</v>
      </c>
      <c r="N144" s="39">
        <f t="shared" ref="N144:N147" si="106">(M144*E144)</f>
        <v>275</v>
      </c>
      <c r="O144" s="41">
        <v>5</v>
      </c>
      <c r="P144" s="39">
        <f t="shared" ref="P144:P147" si="107">(O144*E144)</f>
        <v>275</v>
      </c>
      <c r="Q144" s="41">
        <v>5</v>
      </c>
      <c r="R144" s="39">
        <f t="shared" ref="R144:R147" si="108">(Q144*E144)</f>
        <v>275</v>
      </c>
      <c r="S144" s="41">
        <v>5</v>
      </c>
      <c r="T144" s="39">
        <f t="shared" ref="T144:T147" si="109">(S144*E144)</f>
        <v>275</v>
      </c>
      <c r="U144" s="41">
        <v>5</v>
      </c>
      <c r="V144" s="39">
        <f t="shared" ref="V144:V147" si="110">(U144*E144)</f>
        <v>275</v>
      </c>
      <c r="W144" s="41">
        <v>5</v>
      </c>
      <c r="X144" s="39">
        <f t="shared" ref="X144:X147" si="111">(W144*E144)</f>
        <v>275</v>
      </c>
      <c r="Y144" s="41">
        <v>5</v>
      </c>
      <c r="Z144" s="39">
        <f t="shared" ref="Z144:Z147" si="112">(Y144*E144)</f>
        <v>275</v>
      </c>
      <c r="AA144" s="41">
        <v>5</v>
      </c>
      <c r="AB144" s="39">
        <f t="shared" ref="AB144:AB147" si="113">(AA144*E144)</f>
        <v>275</v>
      </c>
      <c r="AC144" s="41">
        <v>5</v>
      </c>
      <c r="AD144" s="49">
        <f t="shared" ref="AD144:AD147" si="114">(AC144*E144)</f>
        <v>275</v>
      </c>
    </row>
    <row r="145" spans="1:30" x14ac:dyDescent="0.25">
      <c r="A145" s="44"/>
      <c r="B145" s="45" t="s">
        <v>186</v>
      </c>
      <c r="C145" s="46">
        <v>25</v>
      </c>
      <c r="D145" s="42" t="s">
        <v>112</v>
      </c>
      <c r="E145" s="78">
        <v>44</v>
      </c>
      <c r="F145" s="39">
        <f t="shared" si="102"/>
        <v>1100</v>
      </c>
      <c r="G145" s="48">
        <v>3</v>
      </c>
      <c r="H145" s="39">
        <f t="shared" si="103"/>
        <v>132</v>
      </c>
      <c r="I145" s="41">
        <v>2</v>
      </c>
      <c r="J145" s="39">
        <f t="shared" si="104"/>
        <v>88</v>
      </c>
      <c r="K145" s="41">
        <v>2</v>
      </c>
      <c r="L145" s="39">
        <f t="shared" si="105"/>
        <v>88</v>
      </c>
      <c r="M145" s="41">
        <v>2</v>
      </c>
      <c r="N145" s="39">
        <f t="shared" si="106"/>
        <v>88</v>
      </c>
      <c r="O145" s="41">
        <v>2</v>
      </c>
      <c r="P145" s="39">
        <f t="shared" si="107"/>
        <v>88</v>
      </c>
      <c r="Q145" s="41">
        <v>2</v>
      </c>
      <c r="R145" s="39">
        <f t="shared" si="108"/>
        <v>88</v>
      </c>
      <c r="S145" s="41">
        <v>2</v>
      </c>
      <c r="T145" s="39">
        <f t="shared" si="109"/>
        <v>88</v>
      </c>
      <c r="U145" s="41">
        <v>2</v>
      </c>
      <c r="V145" s="39">
        <f t="shared" si="110"/>
        <v>88</v>
      </c>
      <c r="W145" s="41">
        <v>2</v>
      </c>
      <c r="X145" s="39">
        <f t="shared" si="111"/>
        <v>88</v>
      </c>
      <c r="Y145" s="41">
        <v>2</v>
      </c>
      <c r="Z145" s="39">
        <f t="shared" si="112"/>
        <v>88</v>
      </c>
      <c r="AA145" s="41">
        <v>2</v>
      </c>
      <c r="AB145" s="39">
        <f t="shared" si="113"/>
        <v>88</v>
      </c>
      <c r="AC145" s="41">
        <v>2</v>
      </c>
      <c r="AD145" s="49">
        <f t="shared" si="114"/>
        <v>88</v>
      </c>
    </row>
    <row r="146" spans="1:30" x14ac:dyDescent="0.25">
      <c r="A146" s="44"/>
      <c r="B146" s="45" t="s">
        <v>187</v>
      </c>
      <c r="C146" s="46">
        <v>20</v>
      </c>
      <c r="D146" s="42" t="s">
        <v>112</v>
      </c>
      <c r="E146" s="78">
        <v>35</v>
      </c>
      <c r="F146" s="39">
        <f t="shared" si="102"/>
        <v>700</v>
      </c>
      <c r="G146" s="48">
        <v>2</v>
      </c>
      <c r="H146" s="39">
        <f t="shared" si="103"/>
        <v>70</v>
      </c>
      <c r="I146" s="41">
        <v>2</v>
      </c>
      <c r="J146" s="39">
        <f t="shared" si="104"/>
        <v>70</v>
      </c>
      <c r="K146" s="41">
        <v>2</v>
      </c>
      <c r="L146" s="39">
        <f t="shared" si="105"/>
        <v>70</v>
      </c>
      <c r="M146" s="41">
        <v>2</v>
      </c>
      <c r="N146" s="39">
        <f t="shared" si="106"/>
        <v>70</v>
      </c>
      <c r="O146" s="41">
        <v>1</v>
      </c>
      <c r="P146" s="39">
        <f t="shared" si="107"/>
        <v>35</v>
      </c>
      <c r="Q146" s="41">
        <v>1</v>
      </c>
      <c r="R146" s="39">
        <f t="shared" si="108"/>
        <v>35</v>
      </c>
      <c r="S146" s="41">
        <v>1</v>
      </c>
      <c r="T146" s="39">
        <f t="shared" si="109"/>
        <v>35</v>
      </c>
      <c r="U146" s="41">
        <v>1</v>
      </c>
      <c r="V146" s="39">
        <f t="shared" si="110"/>
        <v>35</v>
      </c>
      <c r="W146" s="41">
        <v>2</v>
      </c>
      <c r="X146" s="39">
        <f t="shared" si="111"/>
        <v>70</v>
      </c>
      <c r="Y146" s="41">
        <v>2</v>
      </c>
      <c r="Z146" s="39">
        <f t="shared" si="112"/>
        <v>70</v>
      </c>
      <c r="AA146" s="41">
        <v>2</v>
      </c>
      <c r="AB146" s="39">
        <f t="shared" si="113"/>
        <v>70</v>
      </c>
      <c r="AC146" s="41">
        <v>2</v>
      </c>
      <c r="AD146" s="49">
        <f t="shared" si="114"/>
        <v>70</v>
      </c>
    </row>
    <row r="147" spans="1:30" x14ac:dyDescent="0.25">
      <c r="A147" s="64"/>
      <c r="B147" s="45" t="s">
        <v>188</v>
      </c>
      <c r="C147" s="46">
        <v>20</v>
      </c>
      <c r="D147" s="42" t="s">
        <v>112</v>
      </c>
      <c r="E147" s="78">
        <v>14.9</v>
      </c>
      <c r="F147" s="39">
        <f>(E147*C147)</f>
        <v>298</v>
      </c>
      <c r="G147" s="48">
        <v>2</v>
      </c>
      <c r="H147" s="39">
        <f t="shared" si="103"/>
        <v>29.8</v>
      </c>
      <c r="I147" s="41">
        <v>2</v>
      </c>
      <c r="J147" s="39">
        <f t="shared" si="104"/>
        <v>29.8</v>
      </c>
      <c r="K147" s="41">
        <v>2</v>
      </c>
      <c r="L147" s="39">
        <f t="shared" si="105"/>
        <v>29.8</v>
      </c>
      <c r="M147" s="41">
        <v>2</v>
      </c>
      <c r="N147" s="39">
        <f t="shared" si="106"/>
        <v>29.8</v>
      </c>
      <c r="O147" s="41">
        <v>2</v>
      </c>
      <c r="P147" s="39">
        <f t="shared" si="107"/>
        <v>29.8</v>
      </c>
      <c r="Q147" s="41">
        <v>2</v>
      </c>
      <c r="R147" s="39">
        <f t="shared" si="108"/>
        <v>29.8</v>
      </c>
      <c r="S147" s="41">
        <v>2</v>
      </c>
      <c r="T147" s="39">
        <f t="shared" si="109"/>
        <v>29.8</v>
      </c>
      <c r="U147" s="41">
        <v>1</v>
      </c>
      <c r="V147" s="39">
        <f t="shared" si="110"/>
        <v>14.9</v>
      </c>
      <c r="W147" s="41">
        <v>1</v>
      </c>
      <c r="X147" s="39">
        <f t="shared" si="111"/>
        <v>14.9</v>
      </c>
      <c r="Y147" s="41">
        <v>1</v>
      </c>
      <c r="Z147" s="39">
        <f t="shared" si="112"/>
        <v>14.9</v>
      </c>
      <c r="AA147" s="41">
        <v>1</v>
      </c>
      <c r="AB147" s="39">
        <f t="shared" si="113"/>
        <v>14.9</v>
      </c>
      <c r="AC147" s="41">
        <v>2</v>
      </c>
      <c r="AD147" s="49">
        <f t="shared" si="114"/>
        <v>29.8</v>
      </c>
    </row>
    <row r="148" spans="1:30" ht="48.75" x14ac:dyDescent="0.25">
      <c r="A148" s="16">
        <v>2700</v>
      </c>
      <c r="B148" s="17" t="s">
        <v>189</v>
      </c>
      <c r="C148" s="18">
        <v>1</v>
      </c>
      <c r="D148" s="19" t="s">
        <v>77</v>
      </c>
      <c r="E148" s="19"/>
      <c r="F148" s="20">
        <f>(F149)</f>
        <v>25000</v>
      </c>
      <c r="G148" s="159"/>
      <c r="H148" s="159"/>
      <c r="I148" s="159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59"/>
      <c r="Z148" s="159"/>
      <c r="AA148" s="159"/>
      <c r="AB148" s="159"/>
      <c r="AC148" s="159"/>
      <c r="AD148" s="160"/>
    </row>
    <row r="149" spans="1:30" x14ac:dyDescent="0.25">
      <c r="A149" s="24">
        <v>271</v>
      </c>
      <c r="B149" s="25" t="s">
        <v>190</v>
      </c>
      <c r="C149" s="68">
        <f>(C150)</f>
        <v>1</v>
      </c>
      <c r="D149" s="69" t="s">
        <v>77</v>
      </c>
      <c r="E149" s="69"/>
      <c r="F149" s="27">
        <f>(F150)</f>
        <v>25000</v>
      </c>
      <c r="G149" s="74"/>
      <c r="H149" s="29"/>
      <c r="I149" s="29"/>
      <c r="J149" s="29"/>
      <c r="K149" s="31"/>
      <c r="L149" s="29"/>
      <c r="M149" s="29"/>
      <c r="N149" s="29"/>
      <c r="O149" s="29"/>
      <c r="P149" s="29"/>
      <c r="Q149" s="29"/>
      <c r="R149" s="29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3"/>
    </row>
    <row r="150" spans="1:30" ht="42" x14ac:dyDescent="0.25">
      <c r="A150" s="34">
        <v>27106</v>
      </c>
      <c r="B150" s="35" t="s">
        <v>191</v>
      </c>
      <c r="C150" s="46">
        <v>1</v>
      </c>
      <c r="D150" s="42" t="s">
        <v>42</v>
      </c>
      <c r="E150" s="42">
        <v>25000</v>
      </c>
      <c r="F150" s="39">
        <v>25000</v>
      </c>
      <c r="G150" s="48">
        <v>0</v>
      </c>
      <c r="H150" s="39">
        <f>(G150*E150)</f>
        <v>0</v>
      </c>
      <c r="I150" s="41">
        <v>0</v>
      </c>
      <c r="J150" s="39">
        <f>(I150*E150)</f>
        <v>0</v>
      </c>
      <c r="K150" s="41">
        <v>0</v>
      </c>
      <c r="L150" s="39">
        <f>(K150*E150)</f>
        <v>0</v>
      </c>
      <c r="M150" s="41">
        <v>1</v>
      </c>
      <c r="N150" s="39">
        <f>(M150*E150)</f>
        <v>25000</v>
      </c>
      <c r="O150" s="41">
        <v>0</v>
      </c>
      <c r="P150" s="39">
        <f>(O150*E150)</f>
        <v>0</v>
      </c>
      <c r="Q150" s="41">
        <v>0</v>
      </c>
      <c r="R150" s="39">
        <f>(Q150*E150)</f>
        <v>0</v>
      </c>
      <c r="S150" s="41">
        <v>0</v>
      </c>
      <c r="T150" s="39">
        <f>(S150*E150)</f>
        <v>0</v>
      </c>
      <c r="U150" s="41">
        <v>0</v>
      </c>
      <c r="V150" s="39">
        <f>(U150*E150)</f>
        <v>0</v>
      </c>
      <c r="W150" s="41">
        <v>0</v>
      </c>
      <c r="X150" s="39">
        <f>(W150*E150)</f>
        <v>0</v>
      </c>
      <c r="Y150" s="41">
        <v>0</v>
      </c>
      <c r="Z150" s="39">
        <f>(Y150*E150)</f>
        <v>0</v>
      </c>
      <c r="AA150" s="41">
        <v>0</v>
      </c>
      <c r="AB150" s="39">
        <f>(AA150*E150)</f>
        <v>0</v>
      </c>
      <c r="AC150" s="41">
        <v>0</v>
      </c>
      <c r="AD150" s="49">
        <f>(AC150*E150)</f>
        <v>0</v>
      </c>
    </row>
    <row r="151" spans="1:30" ht="15.75" customHeight="1" x14ac:dyDescent="0.25">
      <c r="A151" s="16">
        <v>2900</v>
      </c>
      <c r="B151" s="17" t="s">
        <v>192</v>
      </c>
      <c r="C151" s="18">
        <v>11</v>
      </c>
      <c r="D151" s="79" t="s">
        <v>33</v>
      </c>
      <c r="E151" s="79"/>
      <c r="F151" s="80">
        <f>(F152+F154+F157)</f>
        <v>113383.85</v>
      </c>
      <c r="G151" s="161"/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1"/>
      <c r="Y151" s="161"/>
      <c r="Z151" s="161"/>
      <c r="AA151" s="161"/>
      <c r="AB151" s="161"/>
      <c r="AC151" s="161"/>
      <c r="AD151" s="162"/>
    </row>
    <row r="152" spans="1:30" ht="16.5" customHeight="1" x14ac:dyDescent="0.25">
      <c r="A152" s="24">
        <v>292</v>
      </c>
      <c r="B152" s="25" t="s">
        <v>193</v>
      </c>
      <c r="C152" s="68">
        <f>(C153)</f>
        <v>1</v>
      </c>
      <c r="D152" s="69" t="s">
        <v>42</v>
      </c>
      <c r="E152" s="69"/>
      <c r="F152" s="27">
        <f>(F153)</f>
        <v>4000</v>
      </c>
      <c r="G152" s="28"/>
      <c r="H152" s="29"/>
      <c r="I152" s="30"/>
      <c r="J152" s="29"/>
      <c r="K152" s="31"/>
      <c r="L152" s="29"/>
      <c r="M152" s="29"/>
      <c r="N152" s="29"/>
      <c r="O152" s="29"/>
      <c r="P152" s="29"/>
      <c r="Q152" s="29"/>
      <c r="R152" s="29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3"/>
    </row>
    <row r="153" spans="1:30" ht="14.25" customHeight="1" x14ac:dyDescent="0.25">
      <c r="A153" s="34">
        <v>29202</v>
      </c>
      <c r="B153" s="35" t="s">
        <v>194</v>
      </c>
      <c r="C153" s="71">
        <v>1</v>
      </c>
      <c r="D153" s="115" t="s">
        <v>42</v>
      </c>
      <c r="E153" s="115">
        <v>4000</v>
      </c>
      <c r="F153" s="116">
        <v>4000</v>
      </c>
      <c r="G153" s="48">
        <v>1</v>
      </c>
      <c r="H153" s="39">
        <f>(G153*E153)</f>
        <v>4000</v>
      </c>
      <c r="I153" s="41">
        <v>0</v>
      </c>
      <c r="J153" s="39">
        <f>(I153*E153)</f>
        <v>0</v>
      </c>
      <c r="K153" s="41">
        <v>0</v>
      </c>
      <c r="L153" s="39">
        <f>(K153*E153)</f>
        <v>0</v>
      </c>
      <c r="M153" s="41">
        <v>0</v>
      </c>
      <c r="N153" s="39">
        <f>(M153*E153)</f>
        <v>0</v>
      </c>
      <c r="O153" s="41">
        <v>0</v>
      </c>
      <c r="P153" s="39">
        <f>(O153*E153)</f>
        <v>0</v>
      </c>
      <c r="Q153" s="41">
        <v>0</v>
      </c>
      <c r="R153" s="39">
        <f>(Q153*E153)</f>
        <v>0</v>
      </c>
      <c r="S153" s="41">
        <v>0</v>
      </c>
      <c r="T153" s="39">
        <f>(S153*E153)</f>
        <v>0</v>
      </c>
      <c r="U153" s="41">
        <v>0</v>
      </c>
      <c r="V153" s="39">
        <f>(U153*E153)</f>
        <v>0</v>
      </c>
      <c r="W153" s="41">
        <v>0</v>
      </c>
      <c r="X153" s="39">
        <f>(W153*E153)</f>
        <v>0</v>
      </c>
      <c r="Y153" s="41">
        <v>0</v>
      </c>
      <c r="Z153" s="39">
        <f>(Y153*E153)</f>
        <v>0</v>
      </c>
      <c r="AA153" s="41">
        <v>0</v>
      </c>
      <c r="AB153" s="39">
        <f>(AA153*E153)</f>
        <v>0</v>
      </c>
      <c r="AC153" s="41">
        <v>0</v>
      </c>
      <c r="AD153" s="49">
        <f>(AC153*E153)</f>
        <v>0</v>
      </c>
    </row>
    <row r="154" spans="1:30" ht="48.75" x14ac:dyDescent="0.25">
      <c r="A154" s="24">
        <v>294</v>
      </c>
      <c r="B154" s="25" t="s">
        <v>195</v>
      </c>
      <c r="C154" s="68">
        <f>(C155+C156)</f>
        <v>2</v>
      </c>
      <c r="D154" s="69" t="s">
        <v>42</v>
      </c>
      <c r="E154" s="69"/>
      <c r="F154" s="27">
        <f>(F155+F156)</f>
        <v>9000</v>
      </c>
      <c r="G154" s="31"/>
      <c r="H154" s="29"/>
      <c r="I154" s="31"/>
      <c r="J154" s="29"/>
      <c r="K154" s="31"/>
      <c r="L154" s="29"/>
      <c r="M154" s="31"/>
      <c r="N154" s="29"/>
      <c r="O154" s="31"/>
      <c r="P154" s="29"/>
      <c r="Q154" s="31"/>
      <c r="R154" s="29"/>
      <c r="S154" s="31"/>
      <c r="T154" s="29"/>
      <c r="U154" s="31"/>
      <c r="V154" s="29"/>
      <c r="W154" s="31"/>
      <c r="X154" s="29"/>
      <c r="Y154" s="31"/>
      <c r="Z154" s="29"/>
      <c r="AA154" s="31"/>
      <c r="AB154" s="29"/>
      <c r="AC154" s="31"/>
      <c r="AD154" s="62"/>
    </row>
    <row r="155" spans="1:30" ht="21.75" x14ac:dyDescent="0.25">
      <c r="A155" s="34">
        <v>29401</v>
      </c>
      <c r="B155" s="35" t="s">
        <v>196</v>
      </c>
      <c r="C155" s="51">
        <v>1</v>
      </c>
      <c r="D155" s="72" t="s">
        <v>42</v>
      </c>
      <c r="E155" s="73">
        <v>4000</v>
      </c>
      <c r="F155" s="53">
        <v>4000</v>
      </c>
      <c r="G155" s="48">
        <v>1</v>
      </c>
      <c r="H155" s="39">
        <f>(G155*E155)</f>
        <v>4000</v>
      </c>
      <c r="I155" s="41">
        <v>0</v>
      </c>
      <c r="J155" s="39">
        <f>(I155*E155)</f>
        <v>0</v>
      </c>
      <c r="K155" s="41">
        <v>0</v>
      </c>
      <c r="L155" s="39">
        <f>(K155*E155)</f>
        <v>0</v>
      </c>
      <c r="M155" s="41">
        <v>0</v>
      </c>
      <c r="N155" s="39">
        <f>(M155*E155)</f>
        <v>0</v>
      </c>
      <c r="O155" s="41">
        <v>0</v>
      </c>
      <c r="P155" s="39">
        <f>(O155*E155)</f>
        <v>0</v>
      </c>
      <c r="Q155" s="41">
        <v>0</v>
      </c>
      <c r="R155" s="39">
        <f>(Q155*E155)</f>
        <v>0</v>
      </c>
      <c r="S155" s="41">
        <v>0</v>
      </c>
      <c r="T155" s="39">
        <f>(S155*E155)</f>
        <v>0</v>
      </c>
      <c r="U155" s="41">
        <v>0</v>
      </c>
      <c r="V155" s="39">
        <f>(U155*E155)</f>
        <v>0</v>
      </c>
      <c r="W155" s="41">
        <v>0</v>
      </c>
      <c r="X155" s="39">
        <f>(W155*E155)</f>
        <v>0</v>
      </c>
      <c r="Y155" s="41">
        <v>0</v>
      </c>
      <c r="Z155" s="39">
        <f>(Y155*E155)</f>
        <v>0</v>
      </c>
      <c r="AA155" s="41">
        <v>0</v>
      </c>
      <c r="AB155" s="39">
        <f>(AA155*E155)</f>
        <v>0</v>
      </c>
      <c r="AC155" s="41">
        <v>0</v>
      </c>
      <c r="AD155" s="49">
        <f>(AC155*E155)</f>
        <v>0</v>
      </c>
    </row>
    <row r="156" spans="1:30" ht="35.25" x14ac:dyDescent="0.25">
      <c r="A156" s="34">
        <v>29403</v>
      </c>
      <c r="B156" s="35" t="s">
        <v>197</v>
      </c>
      <c r="C156" s="51">
        <v>1</v>
      </c>
      <c r="D156" s="72" t="s">
        <v>42</v>
      </c>
      <c r="E156" s="73">
        <v>5000</v>
      </c>
      <c r="F156" s="53">
        <v>5000</v>
      </c>
      <c r="G156" s="48">
        <v>1</v>
      </c>
      <c r="H156" s="39">
        <f>(G156*E156)</f>
        <v>5000</v>
      </c>
      <c r="I156" s="41">
        <v>0</v>
      </c>
      <c r="J156" s="39">
        <f>(I156*E156)</f>
        <v>0</v>
      </c>
      <c r="K156" s="41">
        <v>0</v>
      </c>
      <c r="L156" s="39">
        <f>(K156*E156)</f>
        <v>0</v>
      </c>
      <c r="M156" s="41">
        <v>0</v>
      </c>
      <c r="N156" s="39">
        <f>(M156*E156)</f>
        <v>0</v>
      </c>
      <c r="O156" s="41">
        <v>0</v>
      </c>
      <c r="P156" s="39">
        <f>(O156*E156)</f>
        <v>0</v>
      </c>
      <c r="Q156" s="41">
        <v>0</v>
      </c>
      <c r="R156" s="39">
        <f>(Q156*E156)</f>
        <v>0</v>
      </c>
      <c r="S156" s="41">
        <v>0</v>
      </c>
      <c r="T156" s="39">
        <f>(S156*E156)</f>
        <v>0</v>
      </c>
      <c r="U156" s="41">
        <v>0</v>
      </c>
      <c r="V156" s="39">
        <f>(U156*E156)</f>
        <v>0</v>
      </c>
      <c r="W156" s="41">
        <v>0</v>
      </c>
      <c r="X156" s="39">
        <f>(W156*E156)</f>
        <v>0</v>
      </c>
      <c r="Y156" s="41">
        <v>0</v>
      </c>
      <c r="Z156" s="39">
        <f>(Y156*E156)</f>
        <v>0</v>
      </c>
      <c r="AA156" s="41">
        <v>0</v>
      </c>
      <c r="AB156" s="39">
        <f>(AA156*E156)</f>
        <v>0</v>
      </c>
      <c r="AC156" s="41">
        <v>0</v>
      </c>
      <c r="AD156" s="49">
        <f>(AC156*E156)</f>
        <v>0</v>
      </c>
    </row>
    <row r="157" spans="1:30" ht="35.25" x14ac:dyDescent="0.25">
      <c r="A157" s="24">
        <v>296</v>
      </c>
      <c r="B157" s="25" t="s">
        <v>198</v>
      </c>
      <c r="C157" s="100">
        <v>8</v>
      </c>
      <c r="D157" s="69" t="s">
        <v>38</v>
      </c>
      <c r="E157" s="117"/>
      <c r="F157" s="27">
        <f>(F158+F159+F160+F161)</f>
        <v>100383.85</v>
      </c>
      <c r="G157" s="31"/>
      <c r="H157" s="29"/>
      <c r="I157" s="31"/>
      <c r="J157" s="29"/>
      <c r="K157" s="31"/>
      <c r="L157" s="29"/>
      <c r="M157" s="31"/>
      <c r="N157" s="29"/>
      <c r="O157" s="31"/>
      <c r="P157" s="29"/>
      <c r="Q157" s="31"/>
      <c r="R157" s="29"/>
      <c r="S157" s="31"/>
      <c r="T157" s="29"/>
      <c r="U157" s="31"/>
      <c r="V157" s="29"/>
      <c r="W157" s="31"/>
      <c r="X157" s="29"/>
      <c r="Y157" s="31"/>
      <c r="Z157" s="29"/>
      <c r="AA157" s="31"/>
      <c r="AB157" s="29"/>
      <c r="AC157" s="31"/>
      <c r="AD157" s="62"/>
    </row>
    <row r="158" spans="1:30" ht="42" x14ac:dyDescent="0.25">
      <c r="A158" s="34">
        <v>29601</v>
      </c>
      <c r="B158" s="35" t="s">
        <v>199</v>
      </c>
      <c r="C158" s="51">
        <v>2</v>
      </c>
      <c r="D158" s="72" t="s">
        <v>200</v>
      </c>
      <c r="E158" s="73">
        <v>8000</v>
      </c>
      <c r="F158" s="53">
        <v>16000</v>
      </c>
      <c r="G158" s="48">
        <v>1</v>
      </c>
      <c r="H158" s="39">
        <f>(G158*E158)</f>
        <v>8000</v>
      </c>
      <c r="I158" s="41">
        <v>0</v>
      </c>
      <c r="J158" s="39">
        <f>(I158*E158)</f>
        <v>0</v>
      </c>
      <c r="K158" s="41">
        <v>0</v>
      </c>
      <c r="L158" s="39">
        <f>(K158*E158)</f>
        <v>0</v>
      </c>
      <c r="M158" s="41">
        <v>0</v>
      </c>
      <c r="N158" s="39">
        <f>(M158*E158)</f>
        <v>0</v>
      </c>
      <c r="O158" s="41">
        <v>0</v>
      </c>
      <c r="P158" s="39">
        <f>(O158*E158)</f>
        <v>0</v>
      </c>
      <c r="Q158" s="41">
        <v>0</v>
      </c>
      <c r="R158" s="39">
        <f>(Q158*E158)</f>
        <v>0</v>
      </c>
      <c r="S158" s="41">
        <v>1</v>
      </c>
      <c r="T158" s="39">
        <f>(S158*E158)</f>
        <v>8000</v>
      </c>
      <c r="U158" s="41">
        <v>0</v>
      </c>
      <c r="V158" s="39">
        <f>(U158*E158)</f>
        <v>0</v>
      </c>
      <c r="W158" s="41">
        <v>0</v>
      </c>
      <c r="X158" s="39">
        <f>(W158*E158)</f>
        <v>0</v>
      </c>
      <c r="Y158" s="41">
        <v>0</v>
      </c>
      <c r="Z158" s="39">
        <f>(Y158*E158)</f>
        <v>0</v>
      </c>
      <c r="AA158" s="41">
        <v>0</v>
      </c>
      <c r="AB158" s="39">
        <f>(AA158*E158)</f>
        <v>0</v>
      </c>
      <c r="AC158" s="41">
        <v>0</v>
      </c>
      <c r="AD158" s="49">
        <f>(AC158*E158)</f>
        <v>0</v>
      </c>
    </row>
    <row r="159" spans="1:30" ht="21.75" x14ac:dyDescent="0.25">
      <c r="A159" s="34">
        <v>29602</v>
      </c>
      <c r="B159" s="35" t="s">
        <v>201</v>
      </c>
      <c r="C159" s="51">
        <v>2</v>
      </c>
      <c r="D159" s="72" t="s">
        <v>123</v>
      </c>
      <c r="E159" s="73">
        <v>20000</v>
      </c>
      <c r="F159" s="53">
        <v>40000</v>
      </c>
      <c r="G159" s="48">
        <v>1</v>
      </c>
      <c r="H159" s="39">
        <f>(G159*E159)</f>
        <v>20000</v>
      </c>
      <c r="I159" s="41">
        <v>0</v>
      </c>
      <c r="J159" s="39">
        <f>(I159*E159)</f>
        <v>0</v>
      </c>
      <c r="K159" s="41">
        <v>0</v>
      </c>
      <c r="L159" s="39">
        <f>(K159*E159)</f>
        <v>0</v>
      </c>
      <c r="M159" s="41">
        <v>0</v>
      </c>
      <c r="N159" s="39">
        <f>(M159*E159)</f>
        <v>0</v>
      </c>
      <c r="O159" s="41">
        <v>0</v>
      </c>
      <c r="P159" s="39">
        <f>(O159*E159)</f>
        <v>0</v>
      </c>
      <c r="Q159" s="41">
        <v>0</v>
      </c>
      <c r="R159" s="39">
        <f>(Q159*E159)</f>
        <v>0</v>
      </c>
      <c r="S159" s="41">
        <v>1</v>
      </c>
      <c r="T159" s="39">
        <f>(S159*E159)</f>
        <v>20000</v>
      </c>
      <c r="U159" s="41">
        <v>0</v>
      </c>
      <c r="V159" s="39">
        <f>(U159*E159)</f>
        <v>0</v>
      </c>
      <c r="W159" s="41">
        <v>0</v>
      </c>
      <c r="X159" s="39">
        <f>(W159*E159)</f>
        <v>0</v>
      </c>
      <c r="Y159" s="41">
        <v>0</v>
      </c>
      <c r="Z159" s="39">
        <f>(Y159*E159)</f>
        <v>0</v>
      </c>
      <c r="AA159" s="41">
        <v>0</v>
      </c>
      <c r="AB159" s="39">
        <f>(AA159*E159)</f>
        <v>0</v>
      </c>
      <c r="AC159" s="41">
        <v>0</v>
      </c>
      <c r="AD159" s="49">
        <f>(AC159*E159)</f>
        <v>0</v>
      </c>
    </row>
    <row r="160" spans="1:30" ht="42" x14ac:dyDescent="0.25">
      <c r="A160" s="34">
        <v>29603</v>
      </c>
      <c r="B160" s="35" t="s">
        <v>202</v>
      </c>
      <c r="C160" s="51">
        <v>1</v>
      </c>
      <c r="D160" s="72" t="s">
        <v>123</v>
      </c>
      <c r="E160" s="73">
        <v>4383.8500000000004</v>
      </c>
      <c r="F160" s="53">
        <v>4383.8500000000004</v>
      </c>
      <c r="G160" s="48">
        <v>1</v>
      </c>
      <c r="H160" s="39">
        <f>(G160*E160)</f>
        <v>4383.8500000000004</v>
      </c>
      <c r="I160" s="41">
        <v>0</v>
      </c>
      <c r="J160" s="39">
        <f>(I160*E160)</f>
        <v>0</v>
      </c>
      <c r="K160" s="41">
        <v>0</v>
      </c>
      <c r="L160" s="39">
        <f>(K160*E160)</f>
        <v>0</v>
      </c>
      <c r="M160" s="41">
        <v>0</v>
      </c>
      <c r="N160" s="39">
        <f>(M160*E160)</f>
        <v>0</v>
      </c>
      <c r="O160" s="41">
        <v>0</v>
      </c>
      <c r="P160" s="39">
        <f>(O160*E160)</f>
        <v>0</v>
      </c>
      <c r="Q160" s="41">
        <v>0</v>
      </c>
      <c r="R160" s="39">
        <f>(Q160*E160)</f>
        <v>0</v>
      </c>
      <c r="S160" s="41">
        <v>0</v>
      </c>
      <c r="T160" s="39">
        <f>(S160*E160)</f>
        <v>0</v>
      </c>
      <c r="U160" s="41">
        <v>0</v>
      </c>
      <c r="V160" s="39">
        <f>(U160*E160)</f>
        <v>0</v>
      </c>
      <c r="W160" s="41">
        <v>0</v>
      </c>
      <c r="X160" s="39">
        <f>(W160*E160)</f>
        <v>0</v>
      </c>
      <c r="Y160" s="41">
        <v>0</v>
      </c>
      <c r="Z160" s="39">
        <f>(Y160*E160)</f>
        <v>0</v>
      </c>
      <c r="AA160" s="41">
        <v>0</v>
      </c>
      <c r="AB160" s="39">
        <f>(AA160*E160)</f>
        <v>0</v>
      </c>
      <c r="AC160" s="41">
        <v>0</v>
      </c>
      <c r="AD160" s="49">
        <f>(AC160*E160)</f>
        <v>0</v>
      </c>
    </row>
    <row r="161" spans="1:30" ht="35.25" x14ac:dyDescent="0.25">
      <c r="A161" s="34">
        <v>29609</v>
      </c>
      <c r="B161" s="35" t="s">
        <v>203</v>
      </c>
      <c r="C161" s="51">
        <v>2</v>
      </c>
      <c r="D161" s="72" t="s">
        <v>123</v>
      </c>
      <c r="E161" s="73">
        <v>20000</v>
      </c>
      <c r="F161" s="53">
        <v>40000</v>
      </c>
      <c r="G161" s="48">
        <v>1</v>
      </c>
      <c r="H161" s="39">
        <f>(G161*E161)</f>
        <v>20000</v>
      </c>
      <c r="I161" s="41">
        <v>0</v>
      </c>
      <c r="J161" s="39">
        <f>(I161*E161)</f>
        <v>0</v>
      </c>
      <c r="K161" s="41">
        <v>0</v>
      </c>
      <c r="L161" s="39">
        <f>(K161*E161)</f>
        <v>0</v>
      </c>
      <c r="M161" s="41">
        <v>0</v>
      </c>
      <c r="N161" s="39">
        <f>(M161*E161)</f>
        <v>0</v>
      </c>
      <c r="O161" s="41">
        <v>0</v>
      </c>
      <c r="P161" s="39">
        <f>(O161*E161)</f>
        <v>0</v>
      </c>
      <c r="Q161" s="41">
        <v>0</v>
      </c>
      <c r="R161" s="39">
        <f>(Q161*E161)</f>
        <v>0</v>
      </c>
      <c r="S161" s="41">
        <v>1</v>
      </c>
      <c r="T161" s="39">
        <f>(S161*E161)</f>
        <v>20000</v>
      </c>
      <c r="U161" s="41">
        <v>0</v>
      </c>
      <c r="V161" s="39">
        <f>(U161*E161)</f>
        <v>0</v>
      </c>
      <c r="W161" s="41">
        <v>0</v>
      </c>
      <c r="X161" s="39">
        <f>(W161*E161)</f>
        <v>0</v>
      </c>
      <c r="Y161" s="41">
        <v>0</v>
      </c>
      <c r="Z161" s="39">
        <f>(Y161*E161)</f>
        <v>0</v>
      </c>
      <c r="AA161" s="41">
        <v>0</v>
      </c>
      <c r="AB161" s="39">
        <f>(AA161*E161)</f>
        <v>0</v>
      </c>
      <c r="AC161" s="41">
        <v>0</v>
      </c>
      <c r="AD161" s="49">
        <f>(AC161*E161)</f>
        <v>0</v>
      </c>
    </row>
    <row r="162" spans="1:30" x14ac:dyDescent="0.25">
      <c r="A162" s="118">
        <v>3000</v>
      </c>
      <c r="B162" s="119" t="s">
        <v>204</v>
      </c>
      <c r="C162" s="120">
        <v>71</v>
      </c>
      <c r="D162" s="121" t="s">
        <v>35</v>
      </c>
      <c r="E162" s="121"/>
      <c r="F162" s="122">
        <f>(F163+F176+F188+F192+F195+F208+F211+F220+F223)</f>
        <v>4494920.04</v>
      </c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3"/>
      <c r="W162" s="163"/>
      <c r="X162" s="163"/>
      <c r="Y162" s="163"/>
      <c r="Z162" s="163"/>
      <c r="AA162" s="163"/>
      <c r="AB162" s="163"/>
      <c r="AC162" s="163"/>
      <c r="AD162" s="164"/>
    </row>
    <row r="163" spans="1:30" x14ac:dyDescent="0.25">
      <c r="A163" s="16">
        <v>3100</v>
      </c>
      <c r="B163" s="17" t="s">
        <v>205</v>
      </c>
      <c r="C163" s="107">
        <v>44</v>
      </c>
      <c r="D163" s="123" t="s">
        <v>38</v>
      </c>
      <c r="E163" s="124"/>
      <c r="F163" s="20">
        <f>(F164+F166+F168+F170+F172+F174)</f>
        <v>439953</v>
      </c>
      <c r="G163" s="154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  <c r="R163" s="165"/>
      <c r="S163" s="165"/>
      <c r="T163" s="165"/>
      <c r="U163" s="165"/>
      <c r="V163" s="165"/>
      <c r="W163" s="165"/>
      <c r="X163" s="165"/>
      <c r="Y163" s="165"/>
      <c r="Z163" s="165"/>
      <c r="AA163" s="165"/>
      <c r="AB163" s="165"/>
      <c r="AC163" s="165"/>
      <c r="AD163" s="166"/>
    </row>
    <row r="164" spans="1:30" x14ac:dyDescent="0.25">
      <c r="A164" s="24">
        <v>311</v>
      </c>
      <c r="B164" s="125" t="s">
        <v>206</v>
      </c>
      <c r="C164" s="86">
        <f>(C165)</f>
        <v>6</v>
      </c>
      <c r="D164" s="126" t="s">
        <v>38</v>
      </c>
      <c r="E164" s="86"/>
      <c r="F164" s="127">
        <f>(F165)</f>
        <v>311100</v>
      </c>
      <c r="G164" s="61"/>
      <c r="H164" s="30"/>
      <c r="I164" s="61"/>
      <c r="J164" s="30"/>
      <c r="K164" s="61"/>
      <c r="L164" s="30"/>
      <c r="M164" s="61"/>
      <c r="N164" s="30"/>
      <c r="O164" s="61"/>
      <c r="P164" s="30"/>
      <c r="Q164" s="61"/>
      <c r="R164" s="30"/>
      <c r="S164" s="61"/>
      <c r="T164" s="30"/>
      <c r="U164" s="61"/>
      <c r="V164" s="30"/>
      <c r="W164" s="61"/>
      <c r="X164" s="30"/>
      <c r="Y164" s="61"/>
      <c r="Z164" s="30"/>
      <c r="AA164" s="61"/>
      <c r="AB164" s="30"/>
      <c r="AC164" s="61"/>
      <c r="AD164" s="128"/>
    </row>
    <row r="165" spans="1:30" x14ac:dyDescent="0.25">
      <c r="A165" s="34">
        <v>31101</v>
      </c>
      <c r="B165" s="129" t="s">
        <v>206</v>
      </c>
      <c r="C165" s="63">
        <v>6</v>
      </c>
      <c r="D165" s="130" t="s">
        <v>200</v>
      </c>
      <c r="E165" s="131">
        <v>51850</v>
      </c>
      <c r="F165" s="40">
        <v>311100</v>
      </c>
      <c r="G165" s="48">
        <v>1</v>
      </c>
      <c r="H165" s="39">
        <f>(G165*E165)</f>
        <v>51850</v>
      </c>
      <c r="I165" s="41">
        <v>0</v>
      </c>
      <c r="J165" s="39">
        <f>(I165*E165)</f>
        <v>0</v>
      </c>
      <c r="K165" s="41">
        <v>1</v>
      </c>
      <c r="L165" s="39">
        <f>(K165*E165)</f>
        <v>51850</v>
      </c>
      <c r="M165" s="41">
        <v>0</v>
      </c>
      <c r="N165" s="39">
        <f>(M165*E165)</f>
        <v>0</v>
      </c>
      <c r="O165" s="41">
        <v>1</v>
      </c>
      <c r="P165" s="39">
        <f>(O165*E165)</f>
        <v>51850</v>
      </c>
      <c r="Q165" s="41">
        <v>0</v>
      </c>
      <c r="R165" s="39">
        <f>(Q165*E165)</f>
        <v>0</v>
      </c>
      <c r="S165" s="41">
        <v>1</v>
      </c>
      <c r="T165" s="39">
        <f>(S165*E165)</f>
        <v>51850</v>
      </c>
      <c r="U165" s="41">
        <v>0</v>
      </c>
      <c r="V165" s="39">
        <f>(U165*E165)</f>
        <v>0</v>
      </c>
      <c r="W165" s="41">
        <v>1</v>
      </c>
      <c r="X165" s="39">
        <f>(W165*E165)</f>
        <v>51850</v>
      </c>
      <c r="Y165" s="41">
        <v>0</v>
      </c>
      <c r="Z165" s="39">
        <f>(Y165*E165)</f>
        <v>0</v>
      </c>
      <c r="AA165" s="41">
        <v>1</v>
      </c>
      <c r="AB165" s="39">
        <f>(AA165*E165)</f>
        <v>51850</v>
      </c>
      <c r="AC165" s="41">
        <v>0</v>
      </c>
      <c r="AD165" s="49">
        <f>(AC165*E165)</f>
        <v>0</v>
      </c>
    </row>
    <row r="166" spans="1:30" x14ac:dyDescent="0.25">
      <c r="A166" s="24">
        <v>313</v>
      </c>
      <c r="B166" s="25" t="s">
        <v>207</v>
      </c>
      <c r="C166" s="68">
        <f>(C167)</f>
        <v>1</v>
      </c>
      <c r="D166" s="69" t="s">
        <v>38</v>
      </c>
      <c r="E166" s="69"/>
      <c r="F166" s="27">
        <f>(F167)</f>
        <v>14000</v>
      </c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  <c r="AA166" s="132"/>
      <c r="AB166" s="132"/>
      <c r="AC166" s="132"/>
      <c r="AD166" s="133"/>
    </row>
    <row r="167" spans="1:30" x14ac:dyDescent="0.25">
      <c r="A167" s="34">
        <v>31301</v>
      </c>
      <c r="B167" s="35" t="s">
        <v>208</v>
      </c>
      <c r="C167" s="134">
        <v>1</v>
      </c>
      <c r="D167" s="45" t="s">
        <v>209</v>
      </c>
      <c r="E167" s="35">
        <v>14000</v>
      </c>
      <c r="F167" s="39">
        <v>14000</v>
      </c>
      <c r="G167" s="48">
        <v>1</v>
      </c>
      <c r="H167" s="39">
        <f>(G167*E167)</f>
        <v>14000</v>
      </c>
      <c r="I167" s="41">
        <v>0</v>
      </c>
      <c r="J167" s="39">
        <f>(I167*E167)</f>
        <v>0</v>
      </c>
      <c r="K167" s="41">
        <v>0</v>
      </c>
      <c r="L167" s="39">
        <f>(K167*E167)</f>
        <v>0</v>
      </c>
      <c r="M167" s="41">
        <v>0</v>
      </c>
      <c r="N167" s="39">
        <f>(M167*E167)</f>
        <v>0</v>
      </c>
      <c r="O167" s="41">
        <v>0</v>
      </c>
      <c r="P167" s="39">
        <f>(O167*E167)</f>
        <v>0</v>
      </c>
      <c r="Q167" s="41">
        <v>0</v>
      </c>
      <c r="R167" s="39">
        <f>(Q167*E167)</f>
        <v>0</v>
      </c>
      <c r="S167" s="41">
        <v>0</v>
      </c>
      <c r="T167" s="39">
        <f>(S167*E167)</f>
        <v>0</v>
      </c>
      <c r="U167" s="41">
        <v>0</v>
      </c>
      <c r="V167" s="39">
        <f>(U167*E167)</f>
        <v>0</v>
      </c>
      <c r="W167" s="41">
        <v>0</v>
      </c>
      <c r="X167" s="39">
        <f>(W167*E167)</f>
        <v>0</v>
      </c>
      <c r="Y167" s="41">
        <v>0</v>
      </c>
      <c r="Z167" s="39">
        <f>(Y167*E167)</f>
        <v>0</v>
      </c>
      <c r="AA167" s="41">
        <v>0</v>
      </c>
      <c r="AB167" s="39">
        <f>(AA167*E167)</f>
        <v>0</v>
      </c>
      <c r="AC167" s="41">
        <v>0</v>
      </c>
      <c r="AD167" s="49">
        <f>(AC167*E167)</f>
        <v>0</v>
      </c>
    </row>
    <row r="168" spans="1:30" x14ac:dyDescent="0.25">
      <c r="A168" s="24">
        <v>314</v>
      </c>
      <c r="B168" s="25" t="s">
        <v>210</v>
      </c>
      <c r="C168" s="100">
        <f>(C169)</f>
        <v>12</v>
      </c>
      <c r="D168" s="25" t="s">
        <v>38</v>
      </c>
      <c r="E168" s="135"/>
      <c r="F168" s="27">
        <f>(F169)</f>
        <v>80000</v>
      </c>
      <c r="G168" s="31"/>
      <c r="H168" s="29"/>
      <c r="I168" s="31"/>
      <c r="J168" s="29"/>
      <c r="K168" s="31"/>
      <c r="L168" s="29"/>
      <c r="M168" s="31"/>
      <c r="N168" s="29"/>
      <c r="O168" s="31"/>
      <c r="P168" s="29"/>
      <c r="Q168" s="31"/>
      <c r="R168" s="29"/>
      <c r="S168" s="31"/>
      <c r="T168" s="29"/>
      <c r="U168" s="31"/>
      <c r="V168" s="29"/>
      <c r="W168" s="31"/>
      <c r="X168" s="29"/>
      <c r="Y168" s="31"/>
      <c r="Z168" s="29"/>
      <c r="AA168" s="31"/>
      <c r="AB168" s="29"/>
      <c r="AC168" s="31"/>
      <c r="AD168" s="62"/>
    </row>
    <row r="169" spans="1:30" x14ac:dyDescent="0.25">
      <c r="A169" s="34">
        <v>31401</v>
      </c>
      <c r="B169" s="35" t="s">
        <v>211</v>
      </c>
      <c r="C169" s="46">
        <v>12</v>
      </c>
      <c r="D169" s="45" t="s">
        <v>123</v>
      </c>
      <c r="E169" s="136">
        <v>6666.66</v>
      </c>
      <c r="F169" s="39">
        <v>80000</v>
      </c>
      <c r="G169" s="48">
        <v>1</v>
      </c>
      <c r="H169" s="39">
        <f>(G169*E169)</f>
        <v>6666.66</v>
      </c>
      <c r="I169" s="41">
        <v>1</v>
      </c>
      <c r="J169" s="39">
        <f>(I169*E169)</f>
        <v>6666.66</v>
      </c>
      <c r="K169" s="41">
        <v>1</v>
      </c>
      <c r="L169" s="39">
        <f>(K169*E169)</f>
        <v>6666.66</v>
      </c>
      <c r="M169" s="41">
        <v>1</v>
      </c>
      <c r="N169" s="39">
        <f>(M169*E169)</f>
        <v>6666.66</v>
      </c>
      <c r="O169" s="41">
        <v>1</v>
      </c>
      <c r="P169" s="39">
        <f>(O169*E169)</f>
        <v>6666.66</v>
      </c>
      <c r="Q169" s="41">
        <v>1</v>
      </c>
      <c r="R169" s="39">
        <f>(Q169*E169)</f>
        <v>6666.66</v>
      </c>
      <c r="S169" s="41">
        <v>1</v>
      </c>
      <c r="T169" s="39">
        <f>(S169*E169)</f>
        <v>6666.66</v>
      </c>
      <c r="U169" s="41">
        <v>1</v>
      </c>
      <c r="V169" s="39">
        <f>(U169*E169)</f>
        <v>6666.66</v>
      </c>
      <c r="W169" s="41">
        <v>1</v>
      </c>
      <c r="X169" s="39">
        <f>(W169*E169)</f>
        <v>6666.66</v>
      </c>
      <c r="Y169" s="41">
        <v>1</v>
      </c>
      <c r="Z169" s="39">
        <f>(Y169*E169)</f>
        <v>6666.66</v>
      </c>
      <c r="AA169" s="41">
        <v>1</v>
      </c>
      <c r="AB169" s="39">
        <f>(AA169*E169)</f>
        <v>6666.66</v>
      </c>
      <c r="AC169" s="41">
        <v>1</v>
      </c>
      <c r="AD169" s="49">
        <f>(AC169*E169)</f>
        <v>6666.66</v>
      </c>
    </row>
    <row r="170" spans="1:30" x14ac:dyDescent="0.25">
      <c r="A170" s="24">
        <v>315</v>
      </c>
      <c r="B170" s="25" t="s">
        <v>212</v>
      </c>
      <c r="C170" s="100">
        <f>(C171)</f>
        <v>12</v>
      </c>
      <c r="D170" s="25" t="s">
        <v>38</v>
      </c>
      <c r="E170" s="135"/>
      <c r="F170" s="27">
        <f>(F171)</f>
        <v>10000</v>
      </c>
      <c r="G170" s="31"/>
      <c r="H170" s="29"/>
      <c r="I170" s="31"/>
      <c r="J170" s="29"/>
      <c r="K170" s="31"/>
      <c r="L170" s="29"/>
      <c r="M170" s="31"/>
      <c r="N170" s="29"/>
      <c r="O170" s="31"/>
      <c r="P170" s="29"/>
      <c r="Q170" s="31"/>
      <c r="R170" s="29"/>
      <c r="S170" s="31"/>
      <c r="T170" s="29"/>
      <c r="U170" s="31"/>
      <c r="V170" s="29"/>
      <c r="W170" s="31"/>
      <c r="X170" s="29"/>
      <c r="Y170" s="31"/>
      <c r="Z170" s="29"/>
      <c r="AA170" s="31"/>
      <c r="AB170" s="29"/>
      <c r="AC170" s="31"/>
      <c r="AD170" s="62"/>
    </row>
    <row r="171" spans="1:30" x14ac:dyDescent="0.25">
      <c r="A171" s="34">
        <v>31501</v>
      </c>
      <c r="B171" s="35" t="s">
        <v>212</v>
      </c>
      <c r="C171" s="46">
        <v>12</v>
      </c>
      <c r="D171" s="45" t="s">
        <v>123</v>
      </c>
      <c r="E171" s="45">
        <v>833.33</v>
      </c>
      <c r="F171" s="39">
        <v>10000</v>
      </c>
      <c r="G171" s="48">
        <v>1</v>
      </c>
      <c r="H171" s="39">
        <f>(G171*E171)</f>
        <v>833.33</v>
      </c>
      <c r="I171" s="41">
        <v>1</v>
      </c>
      <c r="J171" s="39">
        <f>(I171*E171)</f>
        <v>833.33</v>
      </c>
      <c r="K171" s="41">
        <v>1</v>
      </c>
      <c r="L171" s="39">
        <f>(K171*E171)</f>
        <v>833.33</v>
      </c>
      <c r="M171" s="41">
        <v>1</v>
      </c>
      <c r="N171" s="39">
        <f>(M171*E171)</f>
        <v>833.33</v>
      </c>
      <c r="O171" s="41">
        <v>1</v>
      </c>
      <c r="P171" s="39">
        <f>(O171*E171)</f>
        <v>833.33</v>
      </c>
      <c r="Q171" s="41">
        <v>1</v>
      </c>
      <c r="R171" s="39">
        <f>(Q171*E171)</f>
        <v>833.33</v>
      </c>
      <c r="S171" s="41">
        <v>1</v>
      </c>
      <c r="T171" s="39">
        <f>(S171*E171)</f>
        <v>833.33</v>
      </c>
      <c r="U171" s="41">
        <v>1</v>
      </c>
      <c r="V171" s="39">
        <f>(U171*E171)</f>
        <v>833.33</v>
      </c>
      <c r="W171" s="41">
        <v>1</v>
      </c>
      <c r="X171" s="39">
        <f>(W171*E171)</f>
        <v>833.33</v>
      </c>
      <c r="Y171" s="41">
        <v>1</v>
      </c>
      <c r="Z171" s="39">
        <f>(Y171*E171)</f>
        <v>833.33</v>
      </c>
      <c r="AA171" s="41">
        <v>1</v>
      </c>
      <c r="AB171" s="39">
        <f>(AA171*E171)</f>
        <v>833.33</v>
      </c>
      <c r="AC171" s="41">
        <v>1</v>
      </c>
      <c r="AD171" s="49">
        <f>(AC171*E171)</f>
        <v>833.33</v>
      </c>
    </row>
    <row r="172" spans="1:30" ht="48.75" x14ac:dyDescent="0.25">
      <c r="A172" s="24">
        <v>317</v>
      </c>
      <c r="B172" s="25" t="s">
        <v>213</v>
      </c>
      <c r="C172" s="100">
        <f>(C173)</f>
        <v>1</v>
      </c>
      <c r="D172" s="25" t="s">
        <v>38</v>
      </c>
      <c r="E172" s="135"/>
      <c r="F172" s="27">
        <f>(F173)</f>
        <v>16000</v>
      </c>
      <c r="G172" s="31"/>
      <c r="H172" s="29"/>
      <c r="I172" s="137"/>
      <c r="J172" s="29"/>
      <c r="K172" s="31"/>
      <c r="L172" s="29"/>
      <c r="M172" s="137"/>
      <c r="N172" s="29"/>
      <c r="O172" s="31"/>
      <c r="P172" s="29"/>
      <c r="Q172" s="137"/>
      <c r="R172" s="29"/>
      <c r="S172" s="31"/>
      <c r="T172" s="29"/>
      <c r="U172" s="137"/>
      <c r="V172" s="29"/>
      <c r="W172" s="31"/>
      <c r="X172" s="29"/>
      <c r="Y172" s="137"/>
      <c r="Z172" s="29"/>
      <c r="AA172" s="31"/>
      <c r="AB172" s="29"/>
      <c r="AC172" s="137"/>
      <c r="AD172" s="62"/>
    </row>
    <row r="173" spans="1:30" ht="48.75" x14ac:dyDescent="0.25">
      <c r="A173" s="34">
        <v>31701</v>
      </c>
      <c r="B173" s="35" t="s">
        <v>213</v>
      </c>
      <c r="C173" s="46">
        <v>1</v>
      </c>
      <c r="D173" s="45" t="s">
        <v>214</v>
      </c>
      <c r="E173" s="45">
        <v>16000</v>
      </c>
      <c r="F173" s="39">
        <v>16000</v>
      </c>
      <c r="G173" s="48">
        <v>1</v>
      </c>
      <c r="H173" s="39">
        <f>(G173*E173)</f>
        <v>16000</v>
      </c>
      <c r="I173" s="41">
        <v>0</v>
      </c>
      <c r="J173" s="39">
        <f>(I173*E173)</f>
        <v>0</v>
      </c>
      <c r="K173" s="41">
        <v>0</v>
      </c>
      <c r="L173" s="39">
        <f>(K173*E173)</f>
        <v>0</v>
      </c>
      <c r="M173" s="41">
        <v>0</v>
      </c>
      <c r="N173" s="39">
        <f>(M173*E173)</f>
        <v>0</v>
      </c>
      <c r="O173" s="41">
        <v>0</v>
      </c>
      <c r="P173" s="39">
        <f>(O173*E173)</f>
        <v>0</v>
      </c>
      <c r="Q173" s="41">
        <v>0</v>
      </c>
      <c r="R173" s="39">
        <f>(Q173*E173)</f>
        <v>0</v>
      </c>
      <c r="S173" s="41">
        <v>0</v>
      </c>
      <c r="T173" s="39">
        <f>(S173*E173)</f>
        <v>0</v>
      </c>
      <c r="U173" s="41">
        <v>0</v>
      </c>
      <c r="V173" s="39">
        <f>(U173*E173)</f>
        <v>0</v>
      </c>
      <c r="W173" s="41">
        <v>0</v>
      </c>
      <c r="X173" s="39">
        <f>(W173*E173)</f>
        <v>0</v>
      </c>
      <c r="Y173" s="41">
        <v>0</v>
      </c>
      <c r="Z173" s="39">
        <f>(Y173*E173)</f>
        <v>0</v>
      </c>
      <c r="AA173" s="41">
        <v>0</v>
      </c>
      <c r="AB173" s="39">
        <f>(AA173*E173)</f>
        <v>0</v>
      </c>
      <c r="AC173" s="41">
        <v>0</v>
      </c>
      <c r="AD173" s="49">
        <f>(AC173*E173)</f>
        <v>0</v>
      </c>
    </row>
    <row r="174" spans="1:30" ht="21.75" x14ac:dyDescent="0.25">
      <c r="A174" s="24">
        <v>318</v>
      </c>
      <c r="B174" s="25" t="s">
        <v>215</v>
      </c>
      <c r="C174" s="100">
        <f>(C175)</f>
        <v>12</v>
      </c>
      <c r="D174" s="25" t="s">
        <v>38</v>
      </c>
      <c r="E174" s="25"/>
      <c r="F174" s="27">
        <f>(F175)</f>
        <v>8853</v>
      </c>
      <c r="G174" s="31"/>
      <c r="H174" s="29"/>
      <c r="I174" s="31"/>
      <c r="J174" s="29"/>
      <c r="K174" s="31"/>
      <c r="L174" s="29"/>
      <c r="M174" s="31"/>
      <c r="N174" s="29"/>
      <c r="O174" s="31"/>
      <c r="P174" s="29"/>
      <c r="Q174" s="31"/>
      <c r="R174" s="29"/>
      <c r="S174" s="31"/>
      <c r="T174" s="29"/>
      <c r="U174" s="31"/>
      <c r="V174" s="29"/>
      <c r="W174" s="31"/>
      <c r="X174" s="29"/>
      <c r="Y174" s="31"/>
      <c r="Z174" s="29"/>
      <c r="AA174" s="31"/>
      <c r="AB174" s="29"/>
      <c r="AC174" s="31"/>
      <c r="AD174" s="62"/>
    </row>
    <row r="175" spans="1:30" x14ac:dyDescent="0.25">
      <c r="A175" s="34">
        <v>31801</v>
      </c>
      <c r="B175" s="35" t="s">
        <v>216</v>
      </c>
      <c r="C175" s="77">
        <v>12</v>
      </c>
      <c r="D175" s="42" t="s">
        <v>123</v>
      </c>
      <c r="E175" s="72">
        <v>737.75</v>
      </c>
      <c r="F175" s="138">
        <v>8853</v>
      </c>
      <c r="G175" s="48">
        <v>1</v>
      </c>
      <c r="H175" s="39">
        <f>(G175*E175)</f>
        <v>737.75</v>
      </c>
      <c r="I175" s="41">
        <v>1</v>
      </c>
      <c r="J175" s="39">
        <f>(I175*E175)</f>
        <v>737.75</v>
      </c>
      <c r="K175" s="41">
        <v>1</v>
      </c>
      <c r="L175" s="39">
        <f>(K175*E175)</f>
        <v>737.75</v>
      </c>
      <c r="M175" s="41">
        <v>1</v>
      </c>
      <c r="N175" s="39">
        <f>(M175*E175)</f>
        <v>737.75</v>
      </c>
      <c r="O175" s="41">
        <v>1</v>
      </c>
      <c r="P175" s="39">
        <f>(O175*E175)</f>
        <v>737.75</v>
      </c>
      <c r="Q175" s="41">
        <v>1</v>
      </c>
      <c r="R175" s="39">
        <f>(Q175*E175)</f>
        <v>737.75</v>
      </c>
      <c r="S175" s="41">
        <v>1</v>
      </c>
      <c r="T175" s="39">
        <f>(S175*E175)</f>
        <v>737.75</v>
      </c>
      <c r="U175" s="41">
        <v>1</v>
      </c>
      <c r="V175" s="39">
        <f>(U175*E175)</f>
        <v>737.75</v>
      </c>
      <c r="W175" s="41">
        <v>1</v>
      </c>
      <c r="X175" s="39">
        <f>(W175*E175)</f>
        <v>737.75</v>
      </c>
      <c r="Y175" s="41">
        <v>1</v>
      </c>
      <c r="Z175" s="39">
        <f>(Y175*E175)</f>
        <v>737.75</v>
      </c>
      <c r="AA175" s="41">
        <v>1</v>
      </c>
      <c r="AB175" s="39">
        <f>(AA175*E175)</f>
        <v>737.75</v>
      </c>
      <c r="AC175" s="41">
        <v>1</v>
      </c>
      <c r="AD175" s="49">
        <f>(AC175*E175)</f>
        <v>737.75</v>
      </c>
    </row>
    <row r="176" spans="1:30" ht="21.75" x14ac:dyDescent="0.25">
      <c r="A176" s="16">
        <v>3200</v>
      </c>
      <c r="B176" s="17" t="s">
        <v>217</v>
      </c>
      <c r="C176" s="107">
        <v>27</v>
      </c>
      <c r="D176" s="19" t="s">
        <v>38</v>
      </c>
      <c r="E176" s="19"/>
      <c r="F176" s="20">
        <f>(F177+F179+F181+F183+F185)</f>
        <v>1014321.82</v>
      </c>
      <c r="G176" s="148"/>
      <c r="H176" s="149"/>
      <c r="I176" s="149"/>
      <c r="J176" s="149"/>
      <c r="K176" s="149"/>
      <c r="L176" s="149"/>
      <c r="M176" s="149"/>
      <c r="N176" s="149"/>
      <c r="O176" s="149"/>
      <c r="P176" s="149"/>
      <c r="Q176" s="149"/>
      <c r="R176" s="149"/>
      <c r="S176" s="149"/>
      <c r="T176" s="149"/>
      <c r="U176" s="149"/>
      <c r="V176" s="149"/>
      <c r="W176" s="149"/>
      <c r="X176" s="149"/>
      <c r="Y176" s="149"/>
      <c r="Z176" s="149"/>
      <c r="AA176" s="149"/>
      <c r="AB176" s="149"/>
      <c r="AC176" s="149"/>
      <c r="AD176" s="150"/>
    </row>
    <row r="177" spans="1:30" x14ac:dyDescent="0.25">
      <c r="A177" s="24">
        <v>322</v>
      </c>
      <c r="B177" s="25" t="s">
        <v>218</v>
      </c>
      <c r="C177" s="100">
        <f>(C178)</f>
        <v>12</v>
      </c>
      <c r="D177" s="69"/>
      <c r="E177" s="69"/>
      <c r="F177" s="27">
        <f>(F178)</f>
        <v>80000</v>
      </c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139"/>
    </row>
    <row r="178" spans="1:30" x14ac:dyDescent="0.25">
      <c r="A178" s="34">
        <v>32201</v>
      </c>
      <c r="B178" s="45" t="s">
        <v>219</v>
      </c>
      <c r="C178" s="46">
        <v>12</v>
      </c>
      <c r="D178" s="42" t="s">
        <v>123</v>
      </c>
      <c r="E178" s="42">
        <v>6666</v>
      </c>
      <c r="F178" s="39">
        <v>80000</v>
      </c>
      <c r="G178" s="48">
        <v>1</v>
      </c>
      <c r="H178" s="39">
        <f>(G178*E178)</f>
        <v>6666</v>
      </c>
      <c r="I178" s="41">
        <v>1</v>
      </c>
      <c r="J178" s="39">
        <f>(I178*E178)</f>
        <v>6666</v>
      </c>
      <c r="K178" s="41">
        <v>1</v>
      </c>
      <c r="L178" s="39">
        <f>(K178*E178)</f>
        <v>6666</v>
      </c>
      <c r="M178" s="41">
        <v>1</v>
      </c>
      <c r="N178" s="39">
        <f>(M178*E178)</f>
        <v>6666</v>
      </c>
      <c r="O178" s="41">
        <v>1</v>
      </c>
      <c r="P178" s="39">
        <f>(O178*E178)</f>
        <v>6666</v>
      </c>
      <c r="Q178" s="41">
        <v>1</v>
      </c>
      <c r="R178" s="39">
        <f>(Q178*E178)</f>
        <v>6666</v>
      </c>
      <c r="S178" s="41">
        <v>1</v>
      </c>
      <c r="T178" s="39">
        <f>(S178*E178)</f>
        <v>6666</v>
      </c>
      <c r="U178" s="41">
        <v>1</v>
      </c>
      <c r="V178" s="39">
        <f>(U178*E178)</f>
        <v>6666</v>
      </c>
      <c r="W178" s="41">
        <v>1</v>
      </c>
      <c r="X178" s="39">
        <f>(W178*E178)</f>
        <v>6666</v>
      </c>
      <c r="Y178" s="41">
        <v>1</v>
      </c>
      <c r="Z178" s="39">
        <f>(Y178*E178)</f>
        <v>6666</v>
      </c>
      <c r="AA178" s="41">
        <v>1</v>
      </c>
      <c r="AB178" s="39">
        <f>(AA178*E178)</f>
        <v>6666</v>
      </c>
      <c r="AC178" s="41">
        <v>1</v>
      </c>
      <c r="AD178" s="49">
        <f>(AC178*E178)</f>
        <v>6666</v>
      </c>
    </row>
    <row r="179" spans="1:30" ht="15" customHeight="1" x14ac:dyDescent="0.25">
      <c r="A179" s="24">
        <v>323</v>
      </c>
      <c r="B179" s="25" t="s">
        <v>220</v>
      </c>
      <c r="C179" s="100">
        <v>12</v>
      </c>
      <c r="D179" s="69" t="s">
        <v>38</v>
      </c>
      <c r="E179" s="69"/>
      <c r="F179" s="27">
        <f>(F180)</f>
        <v>73000</v>
      </c>
      <c r="G179" s="61"/>
      <c r="H179" s="29"/>
      <c r="I179" s="61"/>
      <c r="J179" s="29"/>
      <c r="K179" s="61"/>
      <c r="L179" s="29"/>
      <c r="M179" s="61"/>
      <c r="N179" s="29"/>
      <c r="O179" s="61"/>
      <c r="P179" s="29"/>
      <c r="Q179" s="61"/>
      <c r="R179" s="29"/>
      <c r="S179" s="61"/>
      <c r="T179" s="29"/>
      <c r="U179" s="61"/>
      <c r="V179" s="29"/>
      <c r="W179" s="61"/>
      <c r="X179" s="29"/>
      <c r="Y179" s="61"/>
      <c r="Z179" s="29"/>
      <c r="AA179" s="61"/>
      <c r="AB179" s="29"/>
      <c r="AC179" s="61"/>
      <c r="AD179" s="62"/>
    </row>
    <row r="180" spans="1:30" ht="15" customHeight="1" x14ac:dyDescent="0.25">
      <c r="A180" s="34">
        <v>32301</v>
      </c>
      <c r="B180" s="35" t="s">
        <v>221</v>
      </c>
      <c r="C180" s="46">
        <v>12</v>
      </c>
      <c r="D180" s="42" t="s">
        <v>123</v>
      </c>
      <c r="E180" s="72">
        <v>608.33000000000004</v>
      </c>
      <c r="F180" s="39">
        <v>73000</v>
      </c>
      <c r="G180" s="48">
        <v>1</v>
      </c>
      <c r="H180" s="39">
        <f>(G180*E180)</f>
        <v>608.33000000000004</v>
      </c>
      <c r="I180" s="41">
        <v>1</v>
      </c>
      <c r="J180" s="39">
        <f>(I180*E180)</f>
        <v>608.33000000000004</v>
      </c>
      <c r="K180" s="41">
        <v>1</v>
      </c>
      <c r="L180" s="39">
        <f>(K180*E180)</f>
        <v>608.33000000000004</v>
      </c>
      <c r="M180" s="41">
        <v>1</v>
      </c>
      <c r="N180" s="39">
        <f>(M180*E180)</f>
        <v>608.33000000000004</v>
      </c>
      <c r="O180" s="41">
        <v>1</v>
      </c>
      <c r="P180" s="39">
        <f>(O180*E180)</f>
        <v>608.33000000000004</v>
      </c>
      <c r="Q180" s="41">
        <v>1</v>
      </c>
      <c r="R180" s="39">
        <f>(Q180*E180)</f>
        <v>608.33000000000004</v>
      </c>
      <c r="S180" s="41">
        <v>1</v>
      </c>
      <c r="T180" s="39">
        <f>(S180*E180)</f>
        <v>608.33000000000004</v>
      </c>
      <c r="U180" s="41">
        <v>1</v>
      </c>
      <c r="V180" s="39">
        <f>(U180*E180)</f>
        <v>608.33000000000004</v>
      </c>
      <c r="W180" s="41">
        <v>1</v>
      </c>
      <c r="X180" s="39">
        <f>(W180*E180)</f>
        <v>608.33000000000004</v>
      </c>
      <c r="Y180" s="41">
        <v>1</v>
      </c>
      <c r="Z180" s="39">
        <f>(Y180*E180)</f>
        <v>608.33000000000004</v>
      </c>
      <c r="AA180" s="41">
        <v>1</v>
      </c>
      <c r="AB180" s="39">
        <f>(AA180*E180)</f>
        <v>608.33000000000004</v>
      </c>
      <c r="AC180" s="41">
        <v>1</v>
      </c>
      <c r="AD180" s="49">
        <f>(AC180*E180)</f>
        <v>608.33000000000004</v>
      </c>
    </row>
    <row r="181" spans="1:30" ht="15" customHeight="1" x14ac:dyDescent="0.25">
      <c r="A181" s="24">
        <v>325</v>
      </c>
      <c r="B181" s="25" t="s">
        <v>222</v>
      </c>
      <c r="C181" s="100">
        <f>(C182)</f>
        <v>1</v>
      </c>
      <c r="D181" s="69" t="s">
        <v>38</v>
      </c>
      <c r="E181" s="69"/>
      <c r="F181" s="27">
        <f>(F182)</f>
        <v>450735</v>
      </c>
      <c r="G181" s="61"/>
      <c r="H181" s="29"/>
      <c r="I181" s="61"/>
      <c r="J181" s="29"/>
      <c r="K181" s="61"/>
      <c r="L181" s="29"/>
      <c r="M181" s="61"/>
      <c r="N181" s="29"/>
      <c r="O181" s="61"/>
      <c r="P181" s="29"/>
      <c r="Q181" s="61"/>
      <c r="R181" s="29"/>
      <c r="S181" s="61"/>
      <c r="T181" s="29"/>
      <c r="U181" s="61"/>
      <c r="V181" s="29"/>
      <c r="W181" s="61"/>
      <c r="X181" s="29"/>
      <c r="Y181" s="61"/>
      <c r="Z181" s="29"/>
      <c r="AA181" s="61"/>
      <c r="AB181" s="29"/>
      <c r="AC181" s="61"/>
      <c r="AD181" s="62"/>
    </row>
    <row r="182" spans="1:30" ht="13.5" customHeight="1" x14ac:dyDescent="0.25">
      <c r="A182" s="34">
        <v>32501</v>
      </c>
      <c r="B182" s="35" t="s">
        <v>222</v>
      </c>
      <c r="C182" s="46">
        <v>1</v>
      </c>
      <c r="D182" s="42" t="s">
        <v>123</v>
      </c>
      <c r="E182" s="72">
        <v>450735</v>
      </c>
      <c r="F182" s="39">
        <v>450735</v>
      </c>
      <c r="G182" s="48">
        <v>1</v>
      </c>
      <c r="H182" s="39">
        <f>(G182*E182)</f>
        <v>450735</v>
      </c>
      <c r="I182" s="41">
        <v>0</v>
      </c>
      <c r="J182" s="39">
        <f>(I182*E182)</f>
        <v>0</v>
      </c>
      <c r="K182" s="41">
        <v>0</v>
      </c>
      <c r="L182" s="39">
        <f>(K182*E182)</f>
        <v>0</v>
      </c>
      <c r="M182" s="41">
        <v>0</v>
      </c>
      <c r="N182" s="39">
        <f>(M182*E182)</f>
        <v>0</v>
      </c>
      <c r="O182" s="41">
        <v>0</v>
      </c>
      <c r="P182" s="39">
        <f>(O182*E182)</f>
        <v>0</v>
      </c>
      <c r="Q182" s="41">
        <v>0</v>
      </c>
      <c r="R182" s="39">
        <f>(Q182*E182)</f>
        <v>0</v>
      </c>
      <c r="S182" s="41">
        <v>0</v>
      </c>
      <c r="T182" s="39">
        <f>(S182*E182)</f>
        <v>0</v>
      </c>
      <c r="U182" s="41">
        <v>0</v>
      </c>
      <c r="V182" s="39">
        <f>(U182*E182)</f>
        <v>0</v>
      </c>
      <c r="W182" s="41">
        <v>0</v>
      </c>
      <c r="X182" s="39">
        <f>(W182*E182)</f>
        <v>0</v>
      </c>
      <c r="Y182" s="41">
        <v>0</v>
      </c>
      <c r="Z182" s="39">
        <f>(Y182*E182)</f>
        <v>0</v>
      </c>
      <c r="AA182" s="41">
        <v>0</v>
      </c>
      <c r="AB182" s="39">
        <f>(AA182*E182)</f>
        <v>0</v>
      </c>
      <c r="AC182" s="41">
        <v>0</v>
      </c>
      <c r="AD182" s="49">
        <f>(AC182*E182)</f>
        <v>0</v>
      </c>
    </row>
    <row r="183" spans="1:30" ht="13.5" customHeight="1" x14ac:dyDescent="0.25">
      <c r="A183" s="24">
        <v>327</v>
      </c>
      <c r="B183" s="25" t="s">
        <v>223</v>
      </c>
      <c r="C183" s="100">
        <f>(C184)</f>
        <v>1</v>
      </c>
      <c r="D183" s="25" t="s">
        <v>38</v>
      </c>
      <c r="E183" s="25"/>
      <c r="F183" s="27">
        <f>(F184)</f>
        <v>5186.82</v>
      </c>
      <c r="G183" s="96"/>
      <c r="H183" s="27"/>
      <c r="I183" s="96"/>
      <c r="J183" s="27"/>
      <c r="K183" s="96"/>
      <c r="L183" s="27"/>
      <c r="M183" s="96"/>
      <c r="N183" s="27"/>
      <c r="O183" s="96"/>
      <c r="P183" s="27"/>
      <c r="Q183" s="96"/>
      <c r="R183" s="27"/>
      <c r="S183" s="96"/>
      <c r="T183" s="27"/>
      <c r="U183" s="96"/>
      <c r="V183" s="27"/>
      <c r="W183" s="96"/>
      <c r="X183" s="27"/>
      <c r="Y183" s="96"/>
      <c r="Z183" s="27"/>
      <c r="AA183" s="96"/>
      <c r="AB183" s="27"/>
      <c r="AC183" s="96"/>
      <c r="AD183" s="97"/>
    </row>
    <row r="184" spans="1:30" x14ac:dyDescent="0.25">
      <c r="A184" s="34">
        <v>32701</v>
      </c>
      <c r="B184" s="45" t="s">
        <v>224</v>
      </c>
      <c r="C184" s="46">
        <v>1</v>
      </c>
      <c r="D184" s="45" t="s">
        <v>123</v>
      </c>
      <c r="E184" s="45">
        <v>5186.82</v>
      </c>
      <c r="F184" s="39">
        <v>5186.82</v>
      </c>
      <c r="G184" s="48">
        <v>1</v>
      </c>
      <c r="H184" s="39">
        <f>(G184*E184)</f>
        <v>5186.82</v>
      </c>
      <c r="I184" s="41">
        <v>0</v>
      </c>
      <c r="J184" s="39">
        <f>(I184*E184)</f>
        <v>0</v>
      </c>
      <c r="K184" s="41">
        <v>0</v>
      </c>
      <c r="L184" s="39">
        <f>(K184*E184)</f>
        <v>0</v>
      </c>
      <c r="M184" s="41">
        <v>0</v>
      </c>
      <c r="N184" s="39">
        <f>(M184*E184)</f>
        <v>0</v>
      </c>
      <c r="O184" s="41">
        <v>0</v>
      </c>
      <c r="P184" s="39">
        <f>(O184*E184)</f>
        <v>0</v>
      </c>
      <c r="Q184" s="41">
        <v>0</v>
      </c>
      <c r="R184" s="39">
        <f>(Q184*E184)</f>
        <v>0</v>
      </c>
      <c r="S184" s="41">
        <v>0</v>
      </c>
      <c r="T184" s="39">
        <f>(S184*E184)</f>
        <v>0</v>
      </c>
      <c r="U184" s="41">
        <v>0</v>
      </c>
      <c r="V184" s="39">
        <f>(U184*E184)</f>
        <v>0</v>
      </c>
      <c r="W184" s="41">
        <v>0</v>
      </c>
      <c r="X184" s="39">
        <f>(W184*E184)</f>
        <v>0</v>
      </c>
      <c r="Y184" s="41">
        <v>0</v>
      </c>
      <c r="Z184" s="39">
        <f>(Y184*E184)</f>
        <v>0</v>
      </c>
      <c r="AA184" s="41">
        <v>0</v>
      </c>
      <c r="AB184" s="39">
        <f>(AA184*E184)</f>
        <v>0</v>
      </c>
      <c r="AC184" s="41">
        <v>0</v>
      </c>
      <c r="AD184" s="49">
        <f>(AC184*E184)</f>
        <v>0</v>
      </c>
    </row>
    <row r="185" spans="1:30" ht="21.75" x14ac:dyDescent="0.25">
      <c r="A185" s="24">
        <v>329</v>
      </c>
      <c r="B185" s="25" t="s">
        <v>225</v>
      </c>
      <c r="C185" s="100">
        <v>1</v>
      </c>
      <c r="D185" s="32" t="s">
        <v>38</v>
      </c>
      <c r="E185" s="69"/>
      <c r="F185" s="27">
        <f>(F186+F187)</f>
        <v>405400</v>
      </c>
      <c r="G185" s="61"/>
      <c r="H185" s="29"/>
      <c r="I185" s="61"/>
      <c r="J185" s="29"/>
      <c r="K185" s="61"/>
      <c r="L185" s="29"/>
      <c r="M185" s="61"/>
      <c r="N185" s="29"/>
      <c r="O185" s="61"/>
      <c r="P185" s="29"/>
      <c r="Q185" s="61"/>
      <c r="R185" s="29"/>
      <c r="S185" s="61"/>
      <c r="T185" s="29"/>
      <c r="U185" s="61"/>
      <c r="V185" s="29"/>
      <c r="W185" s="61"/>
      <c r="X185" s="29"/>
      <c r="Y185" s="61"/>
      <c r="Z185" s="29"/>
      <c r="AA185" s="61"/>
      <c r="AB185" s="29"/>
      <c r="AC185" s="61"/>
      <c r="AD185" s="62"/>
    </row>
    <row r="186" spans="1:30" ht="21.75" x14ac:dyDescent="0.25">
      <c r="A186" s="34">
        <v>32501</v>
      </c>
      <c r="B186" s="35" t="s">
        <v>222</v>
      </c>
      <c r="C186" s="46">
        <v>12</v>
      </c>
      <c r="D186" s="42" t="s">
        <v>123</v>
      </c>
      <c r="E186" s="42">
        <v>450</v>
      </c>
      <c r="F186" s="39">
        <f>(C186*E186)</f>
        <v>5400</v>
      </c>
      <c r="G186" s="48">
        <v>1</v>
      </c>
      <c r="H186" s="39">
        <f>(G186*E186)</f>
        <v>450</v>
      </c>
      <c r="I186" s="41">
        <v>1</v>
      </c>
      <c r="J186" s="39">
        <f>(I186*E186)</f>
        <v>450</v>
      </c>
      <c r="K186" s="41">
        <v>1</v>
      </c>
      <c r="L186" s="39">
        <f>(K186*E186)</f>
        <v>450</v>
      </c>
      <c r="M186" s="41">
        <v>1</v>
      </c>
      <c r="N186" s="39">
        <f>(M186*E186)</f>
        <v>450</v>
      </c>
      <c r="O186" s="41">
        <v>1</v>
      </c>
      <c r="P186" s="39">
        <f>(O186*E186)</f>
        <v>450</v>
      </c>
      <c r="Q186" s="41">
        <v>1</v>
      </c>
      <c r="R186" s="39">
        <f>(Q186*E186)</f>
        <v>450</v>
      </c>
      <c r="S186" s="41">
        <v>1</v>
      </c>
      <c r="T186" s="39">
        <f>(S186*E186)</f>
        <v>450</v>
      </c>
      <c r="U186" s="41">
        <v>1</v>
      </c>
      <c r="V186" s="39">
        <f>(U186*E186)</f>
        <v>450</v>
      </c>
      <c r="W186" s="41">
        <v>1</v>
      </c>
      <c r="X186" s="39">
        <f>(W186*E186)</f>
        <v>450</v>
      </c>
      <c r="Y186" s="41">
        <v>1</v>
      </c>
      <c r="Z186" s="39">
        <f>(Y186*E186)</f>
        <v>450</v>
      </c>
      <c r="AA186" s="41">
        <v>1</v>
      </c>
      <c r="AB186" s="39">
        <f>(AA186*E186)</f>
        <v>450</v>
      </c>
      <c r="AC186" s="41">
        <v>1</v>
      </c>
      <c r="AD186" s="49">
        <f>(AC186*E186)</f>
        <v>450</v>
      </c>
    </row>
    <row r="187" spans="1:30" ht="21.75" x14ac:dyDescent="0.25">
      <c r="A187" s="34">
        <v>32901</v>
      </c>
      <c r="B187" s="35" t="s">
        <v>225</v>
      </c>
      <c r="C187" s="46">
        <v>1</v>
      </c>
      <c r="D187" s="42" t="s">
        <v>123</v>
      </c>
      <c r="E187" s="72">
        <v>400000</v>
      </c>
      <c r="F187" s="39">
        <v>400000</v>
      </c>
      <c r="G187" s="48">
        <v>1</v>
      </c>
      <c r="H187" s="39">
        <f>(G187*E187)</f>
        <v>400000</v>
      </c>
      <c r="I187" s="41">
        <v>0</v>
      </c>
      <c r="J187" s="39">
        <f>(I187*E187)</f>
        <v>0</v>
      </c>
      <c r="K187" s="41">
        <v>0</v>
      </c>
      <c r="L187" s="39">
        <f>(K187*E187)</f>
        <v>0</v>
      </c>
      <c r="M187" s="41">
        <v>0</v>
      </c>
      <c r="N187" s="39">
        <f>(M187*E187)</f>
        <v>0</v>
      </c>
      <c r="O187" s="41">
        <v>0</v>
      </c>
      <c r="P187" s="39">
        <f>(O187*E187)</f>
        <v>0</v>
      </c>
      <c r="Q187" s="41">
        <v>0</v>
      </c>
      <c r="R187" s="39">
        <f>(Q187*E187)</f>
        <v>0</v>
      </c>
      <c r="S187" s="41">
        <v>0</v>
      </c>
      <c r="T187" s="39">
        <f>(S187*E187)</f>
        <v>0</v>
      </c>
      <c r="U187" s="41">
        <v>0</v>
      </c>
      <c r="V187" s="39">
        <f>(U187*E187)</f>
        <v>0</v>
      </c>
      <c r="W187" s="41">
        <v>0</v>
      </c>
      <c r="X187" s="39">
        <f>(W187*E187)</f>
        <v>0</v>
      </c>
      <c r="Y187" s="41">
        <v>0</v>
      </c>
      <c r="Z187" s="39">
        <f>(Y187*E187)</f>
        <v>0</v>
      </c>
      <c r="AA187" s="41">
        <v>0</v>
      </c>
      <c r="AB187" s="39">
        <f>(AA187*E187)</f>
        <v>0</v>
      </c>
      <c r="AC187" s="41">
        <v>0</v>
      </c>
      <c r="AD187" s="49">
        <f>(AC187*E187)</f>
        <v>0</v>
      </c>
    </row>
    <row r="188" spans="1:30" ht="42" x14ac:dyDescent="0.25">
      <c r="A188" s="16">
        <v>3300</v>
      </c>
      <c r="B188" s="17" t="s">
        <v>226</v>
      </c>
      <c r="C188" s="107">
        <v>27</v>
      </c>
      <c r="D188" s="19" t="s">
        <v>38</v>
      </c>
      <c r="E188" s="19"/>
      <c r="F188" s="20">
        <f>(F189)</f>
        <v>698520</v>
      </c>
      <c r="G188" s="148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  <c r="V188" s="149"/>
      <c r="W188" s="149"/>
      <c r="X188" s="149"/>
      <c r="Y188" s="149"/>
      <c r="Z188" s="149"/>
      <c r="AA188" s="149"/>
      <c r="AB188" s="149"/>
      <c r="AC188" s="149"/>
      <c r="AD188" s="150"/>
    </row>
    <row r="189" spans="1:30" ht="35.25" x14ac:dyDescent="0.25">
      <c r="A189" s="24">
        <v>336</v>
      </c>
      <c r="B189" s="25" t="s">
        <v>227</v>
      </c>
      <c r="C189" s="100">
        <f>(C190+C191)</f>
        <v>13</v>
      </c>
      <c r="D189" s="69"/>
      <c r="E189" s="69"/>
      <c r="F189" s="27">
        <f>(F190+F191)</f>
        <v>698520</v>
      </c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139"/>
    </row>
    <row r="190" spans="1:30" x14ac:dyDescent="0.25">
      <c r="A190" s="34">
        <v>33602</v>
      </c>
      <c r="B190" s="45" t="s">
        <v>228</v>
      </c>
      <c r="C190" s="46">
        <v>1</v>
      </c>
      <c r="D190" s="42" t="s">
        <v>123</v>
      </c>
      <c r="E190" s="42">
        <v>5000</v>
      </c>
      <c r="F190" s="39">
        <v>5000</v>
      </c>
      <c r="G190" s="48">
        <v>1</v>
      </c>
      <c r="H190" s="39">
        <f>(G190*E190)</f>
        <v>5000</v>
      </c>
      <c r="I190" s="41">
        <v>0</v>
      </c>
      <c r="J190" s="39">
        <f>(I190*E190)</f>
        <v>0</v>
      </c>
      <c r="K190" s="41">
        <v>0</v>
      </c>
      <c r="L190" s="39">
        <f>(K190*E190)</f>
        <v>0</v>
      </c>
      <c r="M190" s="41">
        <v>0</v>
      </c>
      <c r="N190" s="39">
        <f>(M190*E190)</f>
        <v>0</v>
      </c>
      <c r="O190" s="41">
        <v>0</v>
      </c>
      <c r="P190" s="39">
        <f>(O190*E190)</f>
        <v>0</v>
      </c>
      <c r="Q190" s="41">
        <v>0</v>
      </c>
      <c r="R190" s="39">
        <f>(Q190*E190)</f>
        <v>0</v>
      </c>
      <c r="S190" s="41">
        <v>0</v>
      </c>
      <c r="T190" s="39">
        <f>(S190*E190)</f>
        <v>0</v>
      </c>
      <c r="U190" s="41">
        <v>0</v>
      </c>
      <c r="V190" s="39">
        <f>(U190*E190)</f>
        <v>0</v>
      </c>
      <c r="W190" s="41">
        <v>0</v>
      </c>
      <c r="X190" s="39">
        <f>(W190*E190)</f>
        <v>0</v>
      </c>
      <c r="Y190" s="41">
        <v>0</v>
      </c>
      <c r="Z190" s="39">
        <f>(Y190*E190)</f>
        <v>0</v>
      </c>
      <c r="AA190" s="41">
        <v>0</v>
      </c>
      <c r="AB190" s="39">
        <f>(AA190*E190)</f>
        <v>0</v>
      </c>
      <c r="AC190" s="41">
        <v>0</v>
      </c>
      <c r="AD190" s="49">
        <f>(AC190*E190)</f>
        <v>0</v>
      </c>
    </row>
    <row r="191" spans="1:30" ht="42" x14ac:dyDescent="0.25">
      <c r="A191" s="34">
        <v>32201</v>
      </c>
      <c r="B191" s="45" t="s">
        <v>229</v>
      </c>
      <c r="C191" s="46">
        <v>12</v>
      </c>
      <c r="D191" s="42" t="s">
        <v>123</v>
      </c>
      <c r="E191" s="42">
        <v>57793.33</v>
      </c>
      <c r="F191" s="39">
        <v>693520</v>
      </c>
      <c r="G191" s="48">
        <v>1</v>
      </c>
      <c r="H191" s="39">
        <f>(G191*E191)</f>
        <v>57793.33</v>
      </c>
      <c r="I191" s="41">
        <v>1</v>
      </c>
      <c r="J191" s="39">
        <f>(I191*E191)</f>
        <v>57793.33</v>
      </c>
      <c r="K191" s="41">
        <v>1</v>
      </c>
      <c r="L191" s="39">
        <f>(K191*E191)</f>
        <v>57793.33</v>
      </c>
      <c r="M191" s="41">
        <v>1</v>
      </c>
      <c r="N191" s="39">
        <f>(M191*E191)</f>
        <v>57793.33</v>
      </c>
      <c r="O191" s="41">
        <v>1</v>
      </c>
      <c r="P191" s="39">
        <f>(O191*E191)</f>
        <v>57793.33</v>
      </c>
      <c r="Q191" s="41">
        <v>1</v>
      </c>
      <c r="R191" s="39">
        <f>(Q191*E191)</f>
        <v>57793.33</v>
      </c>
      <c r="S191" s="41">
        <v>1</v>
      </c>
      <c r="T191" s="39">
        <f>(S191*E191)</f>
        <v>57793.33</v>
      </c>
      <c r="U191" s="41">
        <v>1</v>
      </c>
      <c r="V191" s="39">
        <f>(U191*E191)</f>
        <v>57793.33</v>
      </c>
      <c r="W191" s="41">
        <v>1</v>
      </c>
      <c r="X191" s="39">
        <f>(W191*E191)</f>
        <v>57793.33</v>
      </c>
      <c r="Y191" s="41">
        <v>1</v>
      </c>
      <c r="Z191" s="39">
        <f>(Y191*E191)</f>
        <v>57793.33</v>
      </c>
      <c r="AA191" s="41">
        <v>1</v>
      </c>
      <c r="AB191" s="39">
        <f>(AA191*E191)</f>
        <v>57793.33</v>
      </c>
      <c r="AC191" s="41">
        <v>1</v>
      </c>
      <c r="AD191" s="49">
        <f>(AC191*E191)</f>
        <v>57793.33</v>
      </c>
    </row>
    <row r="192" spans="1:30" ht="28.5" x14ac:dyDescent="0.25">
      <c r="A192" s="16">
        <v>3400</v>
      </c>
      <c r="B192" s="17" t="s">
        <v>230</v>
      </c>
      <c r="C192" s="107">
        <v>27</v>
      </c>
      <c r="D192" s="19" t="s">
        <v>38</v>
      </c>
      <c r="E192" s="19"/>
      <c r="F192" s="20">
        <f>(F193)</f>
        <v>80000</v>
      </c>
      <c r="G192" s="148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149"/>
      <c r="W192" s="149"/>
      <c r="X192" s="149"/>
      <c r="Y192" s="149"/>
      <c r="Z192" s="149"/>
      <c r="AA192" s="149"/>
      <c r="AB192" s="149"/>
      <c r="AC192" s="149"/>
      <c r="AD192" s="150"/>
    </row>
    <row r="193" spans="1:30" ht="21.75" x14ac:dyDescent="0.25">
      <c r="A193" s="24">
        <v>345</v>
      </c>
      <c r="B193" s="25" t="s">
        <v>231</v>
      </c>
      <c r="C193" s="100">
        <f>(C194)</f>
        <v>1</v>
      </c>
      <c r="D193" s="69"/>
      <c r="E193" s="69"/>
      <c r="F193" s="27">
        <f>(F194)</f>
        <v>80000</v>
      </c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139"/>
    </row>
    <row r="194" spans="1:30" x14ac:dyDescent="0.25">
      <c r="A194" s="34">
        <v>34501</v>
      </c>
      <c r="B194" s="45" t="s">
        <v>231</v>
      </c>
      <c r="C194" s="46">
        <v>1</v>
      </c>
      <c r="D194" s="42" t="s">
        <v>123</v>
      </c>
      <c r="E194" s="42">
        <v>800000</v>
      </c>
      <c r="F194" s="39">
        <v>80000</v>
      </c>
      <c r="G194" s="48">
        <v>1</v>
      </c>
      <c r="H194" s="39">
        <f>(G194*E194)</f>
        <v>800000</v>
      </c>
      <c r="I194" s="41">
        <v>0</v>
      </c>
      <c r="J194" s="39">
        <f>(I194*E194)</f>
        <v>0</v>
      </c>
      <c r="K194" s="41">
        <v>0</v>
      </c>
      <c r="L194" s="39">
        <f>(K194*E194)</f>
        <v>0</v>
      </c>
      <c r="M194" s="41">
        <v>0</v>
      </c>
      <c r="N194" s="39">
        <f>(M194*E194)</f>
        <v>0</v>
      </c>
      <c r="O194" s="41">
        <v>0</v>
      </c>
      <c r="P194" s="39">
        <f>(O194*E194)</f>
        <v>0</v>
      </c>
      <c r="Q194" s="41">
        <v>0</v>
      </c>
      <c r="R194" s="39">
        <f>(Q194*E194)</f>
        <v>0</v>
      </c>
      <c r="S194" s="41">
        <v>0</v>
      </c>
      <c r="T194" s="39">
        <f>(S194*E194)</f>
        <v>0</v>
      </c>
      <c r="U194" s="41">
        <v>0</v>
      </c>
      <c r="V194" s="39">
        <f>(U194*E194)</f>
        <v>0</v>
      </c>
      <c r="W194" s="41">
        <v>0</v>
      </c>
      <c r="X194" s="39">
        <f>(W194*E194)</f>
        <v>0</v>
      </c>
      <c r="Y194" s="41">
        <v>0</v>
      </c>
      <c r="Z194" s="39">
        <f>(Y194*E194)</f>
        <v>0</v>
      </c>
      <c r="AA194" s="41">
        <v>0</v>
      </c>
      <c r="AB194" s="39">
        <f>(AA194*E194)</f>
        <v>0</v>
      </c>
      <c r="AC194" s="41">
        <v>0</v>
      </c>
      <c r="AD194" s="49">
        <f>(AC194*E194)</f>
        <v>0</v>
      </c>
    </row>
    <row r="195" spans="1:30" ht="42" x14ac:dyDescent="0.25">
      <c r="A195" s="16">
        <v>3500</v>
      </c>
      <c r="B195" s="17" t="s">
        <v>232</v>
      </c>
      <c r="C195" s="107">
        <f>(C196+C198)</f>
        <v>13</v>
      </c>
      <c r="D195" s="19" t="s">
        <v>38</v>
      </c>
      <c r="E195" s="19"/>
      <c r="F195" s="20">
        <f>(F196+F198+F200+F202+F204+F206)</f>
        <v>102000</v>
      </c>
      <c r="G195" s="148"/>
      <c r="H195" s="149"/>
      <c r="I195" s="149"/>
      <c r="J195" s="149"/>
      <c r="K195" s="149"/>
      <c r="L195" s="149"/>
      <c r="M195" s="149"/>
      <c r="N195" s="149"/>
      <c r="O195" s="149"/>
      <c r="P195" s="149"/>
      <c r="Q195" s="149"/>
      <c r="R195" s="149"/>
      <c r="S195" s="149"/>
      <c r="T195" s="149"/>
      <c r="U195" s="149"/>
      <c r="V195" s="149"/>
      <c r="W195" s="149"/>
      <c r="X195" s="149"/>
      <c r="Y195" s="149"/>
      <c r="Z195" s="149"/>
      <c r="AA195" s="149"/>
      <c r="AB195" s="149"/>
      <c r="AC195" s="149"/>
      <c r="AD195" s="150"/>
    </row>
    <row r="196" spans="1:30" ht="15" customHeight="1" x14ac:dyDescent="0.25">
      <c r="A196" s="24">
        <v>351</v>
      </c>
      <c r="B196" s="25" t="s">
        <v>233</v>
      </c>
      <c r="C196" s="100">
        <v>12</v>
      </c>
      <c r="D196" s="69" t="s">
        <v>38</v>
      </c>
      <c r="E196" s="69"/>
      <c r="F196" s="27">
        <f>(F197)</f>
        <v>8000</v>
      </c>
      <c r="G196" s="61"/>
      <c r="H196" s="29"/>
      <c r="I196" s="61"/>
      <c r="J196" s="29"/>
      <c r="K196" s="61"/>
      <c r="L196" s="29"/>
      <c r="M196" s="61"/>
      <c r="N196" s="29"/>
      <c r="O196" s="61"/>
      <c r="P196" s="29"/>
      <c r="Q196" s="61"/>
      <c r="R196" s="29"/>
      <c r="S196" s="61"/>
      <c r="T196" s="29"/>
      <c r="U196" s="61"/>
      <c r="V196" s="29"/>
      <c r="W196" s="61"/>
      <c r="X196" s="29"/>
      <c r="Y196" s="61"/>
      <c r="Z196" s="29"/>
      <c r="AA196" s="61"/>
      <c r="AB196" s="29"/>
      <c r="AC196" s="61"/>
      <c r="AD196" s="62"/>
    </row>
    <row r="197" spans="1:30" ht="15" customHeight="1" x14ac:dyDescent="0.25">
      <c r="A197" s="34">
        <v>35101</v>
      </c>
      <c r="B197" s="45" t="s">
        <v>234</v>
      </c>
      <c r="C197" s="46">
        <v>12</v>
      </c>
      <c r="D197" s="42" t="s">
        <v>123</v>
      </c>
      <c r="E197" s="72">
        <v>666.66</v>
      </c>
      <c r="F197" s="39">
        <v>8000</v>
      </c>
      <c r="G197" s="48">
        <v>1</v>
      </c>
      <c r="H197" s="39">
        <f>(G197*E197)</f>
        <v>666.66</v>
      </c>
      <c r="I197" s="41">
        <v>1</v>
      </c>
      <c r="J197" s="39">
        <f>(I197*E197)</f>
        <v>666.66</v>
      </c>
      <c r="K197" s="41">
        <v>1</v>
      </c>
      <c r="L197" s="39">
        <f>(K197*E197)</f>
        <v>666.66</v>
      </c>
      <c r="M197" s="41">
        <v>1</v>
      </c>
      <c r="N197" s="39">
        <f>(M197*E197)</f>
        <v>666.66</v>
      </c>
      <c r="O197" s="41">
        <v>1</v>
      </c>
      <c r="P197" s="39">
        <f>(O197*E197)</f>
        <v>666.66</v>
      </c>
      <c r="Q197" s="41">
        <v>1</v>
      </c>
      <c r="R197" s="39">
        <f>(Q197*E197)</f>
        <v>666.66</v>
      </c>
      <c r="S197" s="41">
        <v>1</v>
      </c>
      <c r="T197" s="39">
        <f>(S197*E197)</f>
        <v>666.66</v>
      </c>
      <c r="U197" s="41">
        <v>1</v>
      </c>
      <c r="V197" s="39">
        <f>(U197*E197)</f>
        <v>666.66</v>
      </c>
      <c r="W197" s="41">
        <v>1</v>
      </c>
      <c r="X197" s="39">
        <f>(W197*E197)</f>
        <v>666.66</v>
      </c>
      <c r="Y197" s="41">
        <v>1</v>
      </c>
      <c r="Z197" s="39">
        <f>(Y197*E197)</f>
        <v>666.66</v>
      </c>
      <c r="AA197" s="41">
        <v>1</v>
      </c>
      <c r="AB197" s="39">
        <f>(AA197*E197)</f>
        <v>666.66</v>
      </c>
      <c r="AC197" s="41">
        <v>1</v>
      </c>
      <c r="AD197" s="49">
        <f>(AC197*E197)</f>
        <v>666.66</v>
      </c>
    </row>
    <row r="198" spans="1:30" ht="15" customHeight="1" x14ac:dyDescent="0.25">
      <c r="A198" s="24">
        <v>352</v>
      </c>
      <c r="B198" s="25" t="s">
        <v>235</v>
      </c>
      <c r="C198" s="100">
        <f>(C199)</f>
        <v>1</v>
      </c>
      <c r="D198" s="69" t="s">
        <v>38</v>
      </c>
      <c r="E198" s="69"/>
      <c r="F198" s="27">
        <f>(F199)</f>
        <v>10000</v>
      </c>
      <c r="G198" s="61"/>
      <c r="H198" s="29"/>
      <c r="I198" s="61"/>
      <c r="J198" s="29"/>
      <c r="K198" s="61"/>
      <c r="L198" s="29"/>
      <c r="M198" s="61"/>
      <c r="N198" s="29"/>
      <c r="O198" s="61"/>
      <c r="P198" s="29"/>
      <c r="Q198" s="61"/>
      <c r="R198" s="29"/>
      <c r="S198" s="61"/>
      <c r="T198" s="29"/>
      <c r="U198" s="61"/>
      <c r="V198" s="29"/>
      <c r="W198" s="61"/>
      <c r="X198" s="29"/>
      <c r="Y198" s="61"/>
      <c r="Z198" s="29"/>
      <c r="AA198" s="61"/>
      <c r="AB198" s="29"/>
      <c r="AC198" s="61"/>
      <c r="AD198" s="62"/>
    </row>
    <row r="199" spans="1:30" ht="13.5" customHeight="1" x14ac:dyDescent="0.25">
      <c r="A199" s="34">
        <v>35201</v>
      </c>
      <c r="B199" s="45" t="s">
        <v>236</v>
      </c>
      <c r="C199" s="46">
        <v>1</v>
      </c>
      <c r="D199" s="42" t="s">
        <v>123</v>
      </c>
      <c r="E199" s="72">
        <v>10000</v>
      </c>
      <c r="F199" s="39">
        <v>10000</v>
      </c>
      <c r="G199" s="48">
        <v>1</v>
      </c>
      <c r="H199" s="39">
        <f>(G199*E199)</f>
        <v>10000</v>
      </c>
      <c r="I199" s="41">
        <v>0</v>
      </c>
      <c r="J199" s="39">
        <f>(I199*E199)</f>
        <v>0</v>
      </c>
      <c r="K199" s="41">
        <v>0</v>
      </c>
      <c r="L199" s="39">
        <f>(K199*E199)</f>
        <v>0</v>
      </c>
      <c r="M199" s="41">
        <v>0</v>
      </c>
      <c r="N199" s="39">
        <f>(M199*E199)</f>
        <v>0</v>
      </c>
      <c r="O199" s="41">
        <v>0</v>
      </c>
      <c r="P199" s="39">
        <f>(O199*E199)</f>
        <v>0</v>
      </c>
      <c r="Q199" s="41">
        <v>0</v>
      </c>
      <c r="R199" s="39">
        <f>(Q199*E199)</f>
        <v>0</v>
      </c>
      <c r="S199" s="41">
        <v>0</v>
      </c>
      <c r="T199" s="39">
        <f>(S199*E199)</f>
        <v>0</v>
      </c>
      <c r="U199" s="41">
        <v>0</v>
      </c>
      <c r="V199" s="39">
        <f>(U199*E199)</f>
        <v>0</v>
      </c>
      <c r="W199" s="41">
        <v>0</v>
      </c>
      <c r="X199" s="39">
        <f>(W199*E199)</f>
        <v>0</v>
      </c>
      <c r="Y199" s="41">
        <v>0</v>
      </c>
      <c r="Z199" s="39">
        <f>(Y199*E199)</f>
        <v>0</v>
      </c>
      <c r="AA199" s="41">
        <v>1</v>
      </c>
      <c r="AB199" s="39">
        <f>(AA199*E199)</f>
        <v>10000</v>
      </c>
      <c r="AC199" s="41">
        <v>0</v>
      </c>
      <c r="AD199" s="49">
        <f>(AC199*E199)</f>
        <v>0</v>
      </c>
    </row>
    <row r="200" spans="1:30" ht="15" customHeight="1" x14ac:dyDescent="0.25">
      <c r="A200" s="24">
        <v>353</v>
      </c>
      <c r="B200" s="25" t="s">
        <v>237</v>
      </c>
      <c r="C200" s="100">
        <f>(C201)</f>
        <v>1</v>
      </c>
      <c r="D200" s="69" t="s">
        <v>38</v>
      </c>
      <c r="E200" s="69"/>
      <c r="F200" s="27">
        <f>(F201)</f>
        <v>8000</v>
      </c>
      <c r="G200" s="61"/>
      <c r="H200" s="29"/>
      <c r="I200" s="61"/>
      <c r="J200" s="29"/>
      <c r="K200" s="61"/>
      <c r="L200" s="29"/>
      <c r="M200" s="61"/>
      <c r="N200" s="29"/>
      <c r="O200" s="61"/>
      <c r="P200" s="29"/>
      <c r="Q200" s="61"/>
      <c r="R200" s="29"/>
      <c r="S200" s="61"/>
      <c r="T200" s="29"/>
      <c r="U200" s="61"/>
      <c r="V200" s="29"/>
      <c r="W200" s="61"/>
      <c r="X200" s="29"/>
      <c r="Y200" s="61"/>
      <c r="Z200" s="29"/>
      <c r="AA200" s="61"/>
      <c r="AB200" s="29"/>
      <c r="AC200" s="61"/>
      <c r="AD200" s="62"/>
    </row>
    <row r="201" spans="1:30" ht="13.5" customHeight="1" x14ac:dyDescent="0.25">
      <c r="A201" s="34">
        <v>35301</v>
      </c>
      <c r="B201" s="45" t="s">
        <v>238</v>
      </c>
      <c r="C201" s="46">
        <v>1</v>
      </c>
      <c r="D201" s="42" t="s">
        <v>123</v>
      </c>
      <c r="E201" s="72">
        <v>8000</v>
      </c>
      <c r="F201" s="39">
        <v>8000</v>
      </c>
      <c r="G201" s="48">
        <v>1</v>
      </c>
      <c r="H201" s="39">
        <f>(G201*E201)</f>
        <v>8000</v>
      </c>
      <c r="I201" s="41">
        <v>0</v>
      </c>
      <c r="J201" s="39">
        <f>(I201*E201)</f>
        <v>0</v>
      </c>
      <c r="K201" s="41">
        <v>0</v>
      </c>
      <c r="L201" s="39">
        <f>(K201*E201)</f>
        <v>0</v>
      </c>
      <c r="M201" s="41">
        <v>0</v>
      </c>
      <c r="N201" s="39">
        <f>(M201*E201)</f>
        <v>0</v>
      </c>
      <c r="O201" s="41">
        <v>0</v>
      </c>
      <c r="P201" s="39">
        <f>(O201*E201)</f>
        <v>0</v>
      </c>
      <c r="Q201" s="41">
        <v>0</v>
      </c>
      <c r="R201" s="39">
        <f>(Q201*E201)</f>
        <v>0</v>
      </c>
      <c r="S201" s="41">
        <v>0</v>
      </c>
      <c r="T201" s="39">
        <f>(S201*E201)</f>
        <v>0</v>
      </c>
      <c r="U201" s="41">
        <v>0</v>
      </c>
      <c r="V201" s="39">
        <f>(U201*E201)</f>
        <v>0</v>
      </c>
      <c r="W201" s="41">
        <v>0</v>
      </c>
      <c r="X201" s="39">
        <f>(W201*E201)</f>
        <v>0</v>
      </c>
      <c r="Y201" s="41">
        <v>0</v>
      </c>
      <c r="Z201" s="39">
        <f>(Y201*E201)</f>
        <v>0</v>
      </c>
      <c r="AA201" s="41">
        <v>1</v>
      </c>
      <c r="AB201" s="39">
        <f>(AA201*E201)</f>
        <v>8000</v>
      </c>
      <c r="AC201" s="41">
        <v>0</v>
      </c>
      <c r="AD201" s="49">
        <f>(AC201*E201)</f>
        <v>0</v>
      </c>
    </row>
    <row r="202" spans="1:30" ht="15" customHeight="1" x14ac:dyDescent="0.25">
      <c r="A202" s="24">
        <v>355</v>
      </c>
      <c r="B202" s="25" t="s">
        <v>239</v>
      </c>
      <c r="C202" s="100">
        <v>12</v>
      </c>
      <c r="D202" s="69" t="s">
        <v>38</v>
      </c>
      <c r="E202" s="69"/>
      <c r="F202" s="27">
        <f>(F203)</f>
        <v>65000</v>
      </c>
      <c r="G202" s="61"/>
      <c r="H202" s="29"/>
      <c r="I202" s="61"/>
      <c r="J202" s="29"/>
      <c r="K202" s="61"/>
      <c r="L202" s="29"/>
      <c r="M202" s="61"/>
      <c r="N202" s="29"/>
      <c r="O202" s="61"/>
      <c r="P202" s="29"/>
      <c r="Q202" s="61"/>
      <c r="R202" s="29"/>
      <c r="S202" s="61"/>
      <c r="T202" s="29"/>
      <c r="U202" s="61"/>
      <c r="V202" s="29"/>
      <c r="W202" s="61"/>
      <c r="X202" s="29"/>
      <c r="Y202" s="61"/>
      <c r="Z202" s="29"/>
      <c r="AA202" s="61"/>
      <c r="AB202" s="29"/>
      <c r="AC202" s="61"/>
      <c r="AD202" s="62"/>
    </row>
    <row r="203" spans="1:30" ht="15" customHeight="1" x14ac:dyDescent="0.25">
      <c r="A203" s="34">
        <v>35501</v>
      </c>
      <c r="B203" s="45" t="s">
        <v>239</v>
      </c>
      <c r="C203" s="46">
        <v>12</v>
      </c>
      <c r="D203" s="42" t="s">
        <v>123</v>
      </c>
      <c r="E203" s="72">
        <v>5416.66</v>
      </c>
      <c r="F203" s="39">
        <v>65000</v>
      </c>
      <c r="G203" s="48">
        <v>1</v>
      </c>
      <c r="H203" s="39">
        <f>(G203*E203)</f>
        <v>5416.66</v>
      </c>
      <c r="I203" s="41">
        <v>1</v>
      </c>
      <c r="J203" s="39">
        <f>(I203*E203)</f>
        <v>5416.66</v>
      </c>
      <c r="K203" s="41">
        <v>1</v>
      </c>
      <c r="L203" s="39">
        <f>(K203*E203)</f>
        <v>5416.66</v>
      </c>
      <c r="M203" s="41">
        <v>1</v>
      </c>
      <c r="N203" s="39">
        <f>(M203*E203)</f>
        <v>5416.66</v>
      </c>
      <c r="O203" s="41">
        <v>1</v>
      </c>
      <c r="P203" s="39">
        <f>(O203*E203)</f>
        <v>5416.66</v>
      </c>
      <c r="Q203" s="41">
        <v>1</v>
      </c>
      <c r="R203" s="39">
        <f>(Q203*E203)</f>
        <v>5416.66</v>
      </c>
      <c r="S203" s="41">
        <v>1</v>
      </c>
      <c r="T203" s="39">
        <f>(S203*E203)</f>
        <v>5416.66</v>
      </c>
      <c r="U203" s="41">
        <v>1</v>
      </c>
      <c r="V203" s="39">
        <f>(U203*E203)</f>
        <v>5416.66</v>
      </c>
      <c r="W203" s="41">
        <v>1</v>
      </c>
      <c r="X203" s="39">
        <f>(W203*E203)</f>
        <v>5416.66</v>
      </c>
      <c r="Y203" s="41">
        <v>1</v>
      </c>
      <c r="Z203" s="39">
        <f>(Y203*E203)</f>
        <v>5416.66</v>
      </c>
      <c r="AA203" s="41">
        <v>1</v>
      </c>
      <c r="AB203" s="39">
        <f>(AA203*E203)</f>
        <v>5416.66</v>
      </c>
      <c r="AC203" s="41">
        <v>1</v>
      </c>
      <c r="AD203" s="49">
        <f>(AC203*E203)</f>
        <v>5416.66</v>
      </c>
    </row>
    <row r="204" spans="1:30" ht="15" customHeight="1" x14ac:dyDescent="0.25">
      <c r="A204" s="24">
        <v>358</v>
      </c>
      <c r="B204" s="25" t="s">
        <v>240</v>
      </c>
      <c r="C204" s="100">
        <f>(C205)</f>
        <v>1</v>
      </c>
      <c r="D204" s="69" t="s">
        <v>38</v>
      </c>
      <c r="E204" s="69"/>
      <c r="F204" s="27">
        <f>(F205)</f>
        <v>3000</v>
      </c>
      <c r="G204" s="61"/>
      <c r="H204" s="29"/>
      <c r="I204" s="61"/>
      <c r="J204" s="29"/>
      <c r="K204" s="61"/>
      <c r="L204" s="29"/>
      <c r="M204" s="61"/>
      <c r="N204" s="29"/>
      <c r="O204" s="61"/>
      <c r="P204" s="29"/>
      <c r="Q204" s="61"/>
      <c r="R204" s="29"/>
      <c r="S204" s="61"/>
      <c r="T204" s="29"/>
      <c r="U204" s="61"/>
      <c r="V204" s="29"/>
      <c r="W204" s="61"/>
      <c r="X204" s="29"/>
      <c r="Y204" s="61"/>
      <c r="Z204" s="29"/>
      <c r="AA204" s="61"/>
      <c r="AB204" s="29"/>
      <c r="AC204" s="61"/>
      <c r="AD204" s="62"/>
    </row>
    <row r="205" spans="1:30" ht="13.5" customHeight="1" x14ac:dyDescent="0.25">
      <c r="A205" s="34">
        <v>35801</v>
      </c>
      <c r="B205" s="45" t="s">
        <v>241</v>
      </c>
      <c r="C205" s="46">
        <v>1</v>
      </c>
      <c r="D205" s="42" t="s">
        <v>123</v>
      </c>
      <c r="E205" s="72">
        <v>3000</v>
      </c>
      <c r="F205" s="39">
        <v>3000</v>
      </c>
      <c r="G205" s="48">
        <v>1</v>
      </c>
      <c r="H205" s="39">
        <f>(G205*E205)</f>
        <v>3000</v>
      </c>
      <c r="I205" s="41">
        <v>0</v>
      </c>
      <c r="J205" s="39">
        <f>(I205*E205)</f>
        <v>0</v>
      </c>
      <c r="K205" s="41">
        <v>0</v>
      </c>
      <c r="L205" s="39">
        <f>(K205*E205)</f>
        <v>0</v>
      </c>
      <c r="M205" s="41">
        <v>0</v>
      </c>
      <c r="N205" s="39">
        <f>(M205*E205)</f>
        <v>0</v>
      </c>
      <c r="O205" s="41">
        <v>0</v>
      </c>
      <c r="P205" s="39">
        <f>(O205*E205)</f>
        <v>0</v>
      </c>
      <c r="Q205" s="41">
        <v>0</v>
      </c>
      <c r="R205" s="39">
        <f>(Q205*E205)</f>
        <v>0</v>
      </c>
      <c r="S205" s="41">
        <v>0</v>
      </c>
      <c r="T205" s="39">
        <f>(S205*E205)</f>
        <v>0</v>
      </c>
      <c r="U205" s="41">
        <v>0</v>
      </c>
      <c r="V205" s="39">
        <f>(U205*E205)</f>
        <v>0</v>
      </c>
      <c r="W205" s="41">
        <v>0</v>
      </c>
      <c r="X205" s="39">
        <f>(W205*E205)</f>
        <v>0</v>
      </c>
      <c r="Y205" s="41">
        <v>0</v>
      </c>
      <c r="Z205" s="39">
        <f>(Y205*E205)</f>
        <v>0</v>
      </c>
      <c r="AA205" s="41">
        <v>1</v>
      </c>
      <c r="AB205" s="39">
        <f>(AA205*E205)</f>
        <v>3000</v>
      </c>
      <c r="AC205" s="41">
        <v>0</v>
      </c>
      <c r="AD205" s="49">
        <f>(AC205*E205)</f>
        <v>0</v>
      </c>
    </row>
    <row r="206" spans="1:30" ht="15" customHeight="1" x14ac:dyDescent="0.25">
      <c r="A206" s="24">
        <v>359</v>
      </c>
      <c r="B206" s="25" t="s">
        <v>242</v>
      </c>
      <c r="C206" s="100">
        <f>(C207)</f>
        <v>1</v>
      </c>
      <c r="D206" s="69" t="s">
        <v>38</v>
      </c>
      <c r="E206" s="69"/>
      <c r="F206" s="27">
        <f>(F207)</f>
        <v>8000</v>
      </c>
      <c r="G206" s="61"/>
      <c r="H206" s="29"/>
      <c r="I206" s="61"/>
      <c r="J206" s="29"/>
      <c r="K206" s="61"/>
      <c r="L206" s="29"/>
      <c r="M206" s="61"/>
      <c r="N206" s="29"/>
      <c r="O206" s="61"/>
      <c r="P206" s="29"/>
      <c r="Q206" s="61"/>
      <c r="R206" s="29"/>
      <c r="S206" s="61"/>
      <c r="T206" s="29"/>
      <c r="U206" s="61"/>
      <c r="V206" s="29"/>
      <c r="W206" s="61"/>
      <c r="X206" s="29"/>
      <c r="Y206" s="61"/>
      <c r="Z206" s="29"/>
      <c r="AA206" s="61"/>
      <c r="AB206" s="29"/>
      <c r="AC206" s="61"/>
      <c r="AD206" s="62"/>
    </row>
    <row r="207" spans="1:30" ht="13.5" customHeight="1" x14ac:dyDescent="0.25">
      <c r="A207" s="34">
        <v>35301</v>
      </c>
      <c r="B207" s="45" t="s">
        <v>242</v>
      </c>
      <c r="C207" s="46">
        <v>1</v>
      </c>
      <c r="D207" s="42" t="s">
        <v>123</v>
      </c>
      <c r="E207" s="72">
        <v>8000</v>
      </c>
      <c r="F207" s="39">
        <v>8000</v>
      </c>
      <c r="G207" s="48">
        <v>1</v>
      </c>
      <c r="H207" s="39">
        <f>(G207*E207)</f>
        <v>8000</v>
      </c>
      <c r="I207" s="41">
        <v>0</v>
      </c>
      <c r="J207" s="39">
        <f>(I207*E207)</f>
        <v>0</v>
      </c>
      <c r="K207" s="41">
        <v>0</v>
      </c>
      <c r="L207" s="39">
        <f>(K207*E207)</f>
        <v>0</v>
      </c>
      <c r="M207" s="41">
        <v>0</v>
      </c>
      <c r="N207" s="39">
        <f>(M207*E207)</f>
        <v>0</v>
      </c>
      <c r="O207" s="41">
        <v>0</v>
      </c>
      <c r="P207" s="39">
        <f>(O207*E207)</f>
        <v>0</v>
      </c>
      <c r="Q207" s="41">
        <v>0</v>
      </c>
      <c r="R207" s="39">
        <f>(Q207*E207)</f>
        <v>0</v>
      </c>
      <c r="S207" s="41">
        <v>0</v>
      </c>
      <c r="T207" s="39">
        <f>(S207*E207)</f>
        <v>0</v>
      </c>
      <c r="U207" s="41">
        <v>0</v>
      </c>
      <c r="V207" s="39">
        <f>(U207*E207)</f>
        <v>0</v>
      </c>
      <c r="W207" s="41">
        <v>0</v>
      </c>
      <c r="X207" s="39">
        <f>(W207*E207)</f>
        <v>0</v>
      </c>
      <c r="Y207" s="41">
        <v>0</v>
      </c>
      <c r="Z207" s="39">
        <f>(Y207*E207)</f>
        <v>0</v>
      </c>
      <c r="AA207" s="41">
        <v>1</v>
      </c>
      <c r="AB207" s="39">
        <f>(AA207*E207)</f>
        <v>8000</v>
      </c>
      <c r="AC207" s="41">
        <v>0</v>
      </c>
      <c r="AD207" s="49">
        <f>(AC207*E207)</f>
        <v>0</v>
      </c>
    </row>
    <row r="208" spans="1:30" ht="28.5" x14ac:dyDescent="0.25">
      <c r="A208" s="16">
        <v>3600</v>
      </c>
      <c r="B208" s="17" t="s">
        <v>243</v>
      </c>
      <c r="C208" s="107">
        <f>(C209+C226)</f>
        <v>19</v>
      </c>
      <c r="D208" s="19" t="s">
        <v>38</v>
      </c>
      <c r="E208" s="19"/>
      <c r="F208" s="20">
        <f>(F209)</f>
        <v>1140125.22</v>
      </c>
      <c r="G208" s="148"/>
      <c r="H208" s="149"/>
      <c r="I208" s="149"/>
      <c r="J208" s="149"/>
      <c r="K208" s="149"/>
      <c r="L208" s="149"/>
      <c r="M208" s="149"/>
      <c r="N208" s="149"/>
      <c r="O208" s="149"/>
      <c r="P208" s="149"/>
      <c r="Q208" s="149"/>
      <c r="R208" s="149"/>
      <c r="S208" s="149"/>
      <c r="T208" s="149"/>
      <c r="U208" s="149"/>
      <c r="V208" s="149"/>
      <c r="W208" s="149"/>
      <c r="X208" s="149"/>
      <c r="Y208" s="149"/>
      <c r="Z208" s="149"/>
      <c r="AA208" s="149"/>
      <c r="AB208" s="149"/>
      <c r="AC208" s="149"/>
      <c r="AD208" s="150"/>
    </row>
    <row r="209" spans="1:30" ht="15" customHeight="1" x14ac:dyDescent="0.25">
      <c r="A209" s="24">
        <v>361</v>
      </c>
      <c r="B209" s="25" t="s">
        <v>244</v>
      </c>
      <c r="C209" s="100">
        <v>12</v>
      </c>
      <c r="D209" s="69" t="s">
        <v>38</v>
      </c>
      <c r="E209" s="69"/>
      <c r="F209" s="27">
        <f>(F210)</f>
        <v>1140125.22</v>
      </c>
      <c r="G209" s="61"/>
      <c r="H209" s="29"/>
      <c r="I209" s="61"/>
      <c r="J209" s="29"/>
      <c r="K209" s="61"/>
      <c r="L209" s="29"/>
      <c r="M209" s="61"/>
      <c r="N209" s="29"/>
      <c r="O209" s="61"/>
      <c r="P209" s="29"/>
      <c r="Q209" s="61"/>
      <c r="R209" s="29"/>
      <c r="S209" s="61"/>
      <c r="T209" s="29"/>
      <c r="U209" s="61"/>
      <c r="V209" s="29"/>
      <c r="W209" s="61"/>
      <c r="X209" s="29"/>
      <c r="Y209" s="61"/>
      <c r="Z209" s="29"/>
      <c r="AA209" s="61"/>
      <c r="AB209" s="29"/>
      <c r="AC209" s="61"/>
      <c r="AD209" s="62"/>
    </row>
    <row r="210" spans="1:30" ht="15" customHeight="1" x14ac:dyDescent="0.25">
      <c r="A210" s="34">
        <v>36101</v>
      </c>
      <c r="B210" s="45" t="s">
        <v>245</v>
      </c>
      <c r="C210" s="46">
        <v>12</v>
      </c>
      <c r="D210" s="42" t="s">
        <v>123</v>
      </c>
      <c r="E210" s="72">
        <v>95010.43</v>
      </c>
      <c r="F210" s="39">
        <v>1140125.22</v>
      </c>
      <c r="G210" s="48">
        <v>1</v>
      </c>
      <c r="H210" s="39">
        <f>(G210*E210)</f>
        <v>95010.43</v>
      </c>
      <c r="I210" s="41">
        <v>1</v>
      </c>
      <c r="J210" s="39">
        <f>(I210*E210)</f>
        <v>95010.43</v>
      </c>
      <c r="K210" s="41">
        <v>1</v>
      </c>
      <c r="L210" s="39">
        <f>(K210*E210)</f>
        <v>95010.43</v>
      </c>
      <c r="M210" s="41">
        <v>1</v>
      </c>
      <c r="N210" s="39">
        <f>(M210*E210)</f>
        <v>95010.43</v>
      </c>
      <c r="O210" s="41">
        <v>1</v>
      </c>
      <c r="P210" s="39">
        <f>(O210*E210)</f>
        <v>95010.43</v>
      </c>
      <c r="Q210" s="41">
        <v>1</v>
      </c>
      <c r="R210" s="39">
        <f>(Q210*E210)</f>
        <v>95010.43</v>
      </c>
      <c r="S210" s="41">
        <v>1</v>
      </c>
      <c r="T210" s="39">
        <f>(S210*E210)</f>
        <v>95010.43</v>
      </c>
      <c r="U210" s="41">
        <v>1</v>
      </c>
      <c r="V210" s="39">
        <f>(U210*E210)</f>
        <v>95010.43</v>
      </c>
      <c r="W210" s="41">
        <v>1</v>
      </c>
      <c r="X210" s="39">
        <f>(W210*E210)</f>
        <v>95010.43</v>
      </c>
      <c r="Y210" s="41">
        <v>1</v>
      </c>
      <c r="Z210" s="39">
        <f>(Y210*E210)</f>
        <v>95010.43</v>
      </c>
      <c r="AA210" s="41">
        <v>1</v>
      </c>
      <c r="AB210" s="39">
        <f>(AA210*E210)</f>
        <v>95010.43</v>
      </c>
      <c r="AC210" s="41">
        <v>1</v>
      </c>
      <c r="AD210" s="49">
        <f>(AC210*E210)</f>
        <v>95010.43</v>
      </c>
    </row>
    <row r="211" spans="1:30" ht="21.75" x14ac:dyDescent="0.25">
      <c r="A211" s="16">
        <v>3700</v>
      </c>
      <c r="B211" s="17" t="s">
        <v>246</v>
      </c>
      <c r="C211" s="107">
        <f>(C212+C229)</f>
        <v>13</v>
      </c>
      <c r="D211" s="19" t="s">
        <v>38</v>
      </c>
      <c r="E211" s="19"/>
      <c r="F211" s="20">
        <f>(F212+F214+F216+F218)</f>
        <v>830000</v>
      </c>
      <c r="G211" s="148"/>
      <c r="H211" s="149"/>
      <c r="I211" s="149"/>
      <c r="J211" s="149"/>
      <c r="K211" s="149"/>
      <c r="L211" s="149"/>
      <c r="M211" s="149"/>
      <c r="N211" s="149"/>
      <c r="O211" s="149"/>
      <c r="P211" s="149"/>
      <c r="Q211" s="149"/>
      <c r="R211" s="149"/>
      <c r="S211" s="149"/>
      <c r="T211" s="149"/>
      <c r="U211" s="149"/>
      <c r="V211" s="149"/>
      <c r="W211" s="149"/>
      <c r="X211" s="149"/>
      <c r="Y211" s="149"/>
      <c r="Z211" s="149"/>
      <c r="AA211" s="149"/>
      <c r="AB211" s="149"/>
      <c r="AC211" s="149"/>
      <c r="AD211" s="150"/>
    </row>
    <row r="212" spans="1:30" ht="15" customHeight="1" x14ac:dyDescent="0.25">
      <c r="A212" s="24">
        <v>371</v>
      </c>
      <c r="B212" s="25" t="s">
        <v>247</v>
      </c>
      <c r="C212" s="100">
        <v>12</v>
      </c>
      <c r="D212" s="69" t="s">
        <v>38</v>
      </c>
      <c r="E212" s="69"/>
      <c r="F212" s="27">
        <f>(F213)</f>
        <v>137000</v>
      </c>
      <c r="G212" s="61"/>
      <c r="H212" s="29"/>
      <c r="I212" s="61"/>
      <c r="J212" s="29"/>
      <c r="K212" s="61"/>
      <c r="L212" s="29"/>
      <c r="M212" s="61"/>
      <c r="N212" s="29"/>
      <c r="O212" s="61"/>
      <c r="P212" s="29"/>
      <c r="Q212" s="61"/>
      <c r="R212" s="29"/>
      <c r="S212" s="61"/>
      <c r="T212" s="29"/>
      <c r="U212" s="61"/>
      <c r="V212" s="29"/>
      <c r="W212" s="61"/>
      <c r="X212" s="29"/>
      <c r="Y212" s="61"/>
      <c r="Z212" s="29"/>
      <c r="AA212" s="61"/>
      <c r="AB212" s="29"/>
      <c r="AC212" s="61"/>
      <c r="AD212" s="62"/>
    </row>
    <row r="213" spans="1:30" ht="15" customHeight="1" x14ac:dyDescent="0.25">
      <c r="A213" s="34">
        <v>37101</v>
      </c>
      <c r="B213" s="45" t="s">
        <v>247</v>
      </c>
      <c r="C213" s="46">
        <v>12</v>
      </c>
      <c r="D213" s="42" t="s">
        <v>123</v>
      </c>
      <c r="E213" s="72">
        <v>11416</v>
      </c>
      <c r="F213" s="39">
        <v>137000</v>
      </c>
      <c r="G213" s="48">
        <v>1</v>
      </c>
      <c r="H213" s="39">
        <f>(G213*E213)</f>
        <v>11416</v>
      </c>
      <c r="I213" s="41">
        <v>1</v>
      </c>
      <c r="J213" s="39">
        <f>(I213*E213)</f>
        <v>11416</v>
      </c>
      <c r="K213" s="41">
        <v>1</v>
      </c>
      <c r="L213" s="39">
        <f>(K213*E213)</f>
        <v>11416</v>
      </c>
      <c r="M213" s="41">
        <v>1</v>
      </c>
      <c r="N213" s="39">
        <f>(M213*E213)</f>
        <v>11416</v>
      </c>
      <c r="O213" s="41">
        <v>1</v>
      </c>
      <c r="P213" s="39">
        <f>(O213*E213)</f>
        <v>11416</v>
      </c>
      <c r="Q213" s="41">
        <v>1</v>
      </c>
      <c r="R213" s="39">
        <f>(Q213*E213)</f>
        <v>11416</v>
      </c>
      <c r="S213" s="41">
        <v>1</v>
      </c>
      <c r="T213" s="39">
        <f>(S213*E213)</f>
        <v>11416</v>
      </c>
      <c r="U213" s="41">
        <v>1</v>
      </c>
      <c r="V213" s="39">
        <f>(U213*E213)</f>
        <v>11416</v>
      </c>
      <c r="W213" s="41">
        <v>1</v>
      </c>
      <c r="X213" s="39">
        <f>(W213*E213)</f>
        <v>11416</v>
      </c>
      <c r="Y213" s="41">
        <v>1</v>
      </c>
      <c r="Z213" s="39">
        <f>(Y213*E213)</f>
        <v>11416</v>
      </c>
      <c r="AA213" s="41">
        <v>1</v>
      </c>
      <c r="AB213" s="39">
        <f>(AA213*E213)</f>
        <v>11416</v>
      </c>
      <c r="AC213" s="41">
        <v>1</v>
      </c>
      <c r="AD213" s="49">
        <f>(AC213*E213)</f>
        <v>11416</v>
      </c>
    </row>
    <row r="214" spans="1:30" ht="15" customHeight="1" x14ac:dyDescent="0.25">
      <c r="A214" s="24">
        <v>372</v>
      </c>
      <c r="B214" s="25" t="s">
        <v>248</v>
      </c>
      <c r="C214" s="100">
        <v>12</v>
      </c>
      <c r="D214" s="69" t="s">
        <v>38</v>
      </c>
      <c r="E214" s="69"/>
      <c r="F214" s="27">
        <f>(F215)</f>
        <v>68000</v>
      </c>
      <c r="G214" s="61"/>
      <c r="H214" s="29"/>
      <c r="I214" s="61"/>
      <c r="J214" s="29"/>
      <c r="K214" s="61"/>
      <c r="L214" s="29"/>
      <c r="M214" s="61"/>
      <c r="N214" s="29"/>
      <c r="O214" s="61"/>
      <c r="P214" s="29"/>
      <c r="Q214" s="61"/>
      <c r="R214" s="29"/>
      <c r="S214" s="61"/>
      <c r="T214" s="29"/>
      <c r="U214" s="61"/>
      <c r="V214" s="29"/>
      <c r="W214" s="61"/>
      <c r="X214" s="29"/>
      <c r="Y214" s="61"/>
      <c r="Z214" s="29"/>
      <c r="AA214" s="61"/>
      <c r="AB214" s="29"/>
      <c r="AC214" s="61"/>
      <c r="AD214" s="62"/>
    </row>
    <row r="215" spans="1:30" ht="15" customHeight="1" x14ac:dyDescent="0.25">
      <c r="A215" s="34">
        <v>37201</v>
      </c>
      <c r="B215" s="45" t="s">
        <v>248</v>
      </c>
      <c r="C215" s="46">
        <v>12</v>
      </c>
      <c r="D215" s="42" t="s">
        <v>123</v>
      </c>
      <c r="E215" s="72">
        <v>5666.66</v>
      </c>
      <c r="F215" s="39">
        <v>68000</v>
      </c>
      <c r="G215" s="48">
        <v>1</v>
      </c>
      <c r="H215" s="39">
        <f>(G215*E215)</f>
        <v>5666.66</v>
      </c>
      <c r="I215" s="41">
        <v>1</v>
      </c>
      <c r="J215" s="39">
        <f>(I215*E215)</f>
        <v>5666.66</v>
      </c>
      <c r="K215" s="41">
        <v>1</v>
      </c>
      <c r="L215" s="39">
        <f>(K215*E215)</f>
        <v>5666.66</v>
      </c>
      <c r="M215" s="41">
        <v>1</v>
      </c>
      <c r="N215" s="39">
        <f>(M215*E215)</f>
        <v>5666.66</v>
      </c>
      <c r="O215" s="41">
        <v>1</v>
      </c>
      <c r="P215" s="39">
        <f>(O215*E215)</f>
        <v>5666.66</v>
      </c>
      <c r="Q215" s="41">
        <v>1</v>
      </c>
      <c r="R215" s="39">
        <f>(Q215*E215)</f>
        <v>5666.66</v>
      </c>
      <c r="S215" s="41">
        <v>1</v>
      </c>
      <c r="T215" s="39">
        <f>(S215*E215)</f>
        <v>5666.66</v>
      </c>
      <c r="U215" s="41">
        <v>1</v>
      </c>
      <c r="V215" s="39">
        <f>(U215*E215)</f>
        <v>5666.66</v>
      </c>
      <c r="W215" s="41">
        <v>1</v>
      </c>
      <c r="X215" s="39">
        <f>(W215*E215)</f>
        <v>5666.66</v>
      </c>
      <c r="Y215" s="41">
        <v>1</v>
      </c>
      <c r="Z215" s="39">
        <f>(Y215*E215)</f>
        <v>5666.66</v>
      </c>
      <c r="AA215" s="41">
        <v>1</v>
      </c>
      <c r="AB215" s="39">
        <f>(AA215*E215)</f>
        <v>5666.66</v>
      </c>
      <c r="AC215" s="41">
        <v>1</v>
      </c>
      <c r="AD215" s="49">
        <f>(AC215*E215)</f>
        <v>5666.66</v>
      </c>
    </row>
    <row r="216" spans="1:30" ht="15" customHeight="1" x14ac:dyDescent="0.25">
      <c r="A216" s="24">
        <v>375</v>
      </c>
      <c r="B216" s="25" t="s">
        <v>249</v>
      </c>
      <c r="C216" s="100">
        <v>12</v>
      </c>
      <c r="D216" s="69" t="s">
        <v>38</v>
      </c>
      <c r="E216" s="69"/>
      <c r="F216" s="27">
        <f>(F217)</f>
        <v>600000</v>
      </c>
      <c r="G216" s="61"/>
      <c r="H216" s="29"/>
      <c r="I216" s="61"/>
      <c r="J216" s="29"/>
      <c r="K216" s="61"/>
      <c r="L216" s="29"/>
      <c r="M216" s="61"/>
      <c r="N216" s="29"/>
      <c r="O216" s="61"/>
      <c r="P216" s="29"/>
      <c r="Q216" s="61"/>
      <c r="R216" s="29"/>
      <c r="S216" s="61"/>
      <c r="T216" s="29"/>
      <c r="U216" s="61"/>
      <c r="V216" s="29"/>
      <c r="W216" s="61"/>
      <c r="X216" s="29"/>
      <c r="Y216" s="61"/>
      <c r="Z216" s="29"/>
      <c r="AA216" s="61"/>
      <c r="AB216" s="29"/>
      <c r="AC216" s="61"/>
      <c r="AD216" s="62"/>
    </row>
    <row r="217" spans="1:30" ht="15" customHeight="1" x14ac:dyDescent="0.25">
      <c r="A217" s="34">
        <v>37501</v>
      </c>
      <c r="B217" s="45" t="s">
        <v>249</v>
      </c>
      <c r="C217" s="46">
        <v>12</v>
      </c>
      <c r="D217" s="42" t="s">
        <v>123</v>
      </c>
      <c r="E217" s="72">
        <v>50000</v>
      </c>
      <c r="F217" s="39">
        <v>600000</v>
      </c>
      <c r="G217" s="48">
        <v>1</v>
      </c>
      <c r="H217" s="39">
        <f>(G217*E217)</f>
        <v>50000</v>
      </c>
      <c r="I217" s="41">
        <v>1</v>
      </c>
      <c r="J217" s="39">
        <f>(I217*E217)</f>
        <v>50000</v>
      </c>
      <c r="K217" s="41">
        <v>1</v>
      </c>
      <c r="L217" s="39">
        <f>(K217*E217)</f>
        <v>50000</v>
      </c>
      <c r="M217" s="41">
        <v>1</v>
      </c>
      <c r="N217" s="39">
        <f>(M217*E217)</f>
        <v>50000</v>
      </c>
      <c r="O217" s="41">
        <v>1</v>
      </c>
      <c r="P217" s="39">
        <f>(O217*E217)</f>
        <v>50000</v>
      </c>
      <c r="Q217" s="41">
        <v>1</v>
      </c>
      <c r="R217" s="39">
        <f>(Q217*E217)</f>
        <v>50000</v>
      </c>
      <c r="S217" s="41">
        <v>1</v>
      </c>
      <c r="T217" s="39">
        <f>(S217*E217)</f>
        <v>50000</v>
      </c>
      <c r="U217" s="41">
        <v>1</v>
      </c>
      <c r="V217" s="39">
        <f>(U217*E217)</f>
        <v>50000</v>
      </c>
      <c r="W217" s="41">
        <v>1</v>
      </c>
      <c r="X217" s="39">
        <f>(W217*E217)</f>
        <v>50000</v>
      </c>
      <c r="Y217" s="41">
        <v>1</v>
      </c>
      <c r="Z217" s="39">
        <f>(Y217*E217)</f>
        <v>50000</v>
      </c>
      <c r="AA217" s="41">
        <v>1</v>
      </c>
      <c r="AB217" s="39">
        <f>(AA217*E217)</f>
        <v>50000</v>
      </c>
      <c r="AC217" s="41">
        <v>1</v>
      </c>
      <c r="AD217" s="49">
        <f>(AC217*E217)</f>
        <v>50000</v>
      </c>
    </row>
    <row r="218" spans="1:30" ht="15" customHeight="1" x14ac:dyDescent="0.25">
      <c r="A218" s="24">
        <v>376</v>
      </c>
      <c r="B218" s="25" t="s">
        <v>250</v>
      </c>
      <c r="C218" s="100">
        <v>12</v>
      </c>
      <c r="D218" s="69" t="s">
        <v>38</v>
      </c>
      <c r="E218" s="69"/>
      <c r="F218" s="27">
        <f>(F219)</f>
        <v>25000</v>
      </c>
      <c r="G218" s="61"/>
      <c r="H218" s="29"/>
      <c r="I218" s="61"/>
      <c r="J218" s="29"/>
      <c r="K218" s="61"/>
      <c r="L218" s="29"/>
      <c r="M218" s="61"/>
      <c r="N218" s="29"/>
      <c r="O218" s="61"/>
      <c r="P218" s="29"/>
      <c r="Q218" s="61"/>
      <c r="R218" s="29"/>
      <c r="S218" s="61"/>
      <c r="T218" s="29"/>
      <c r="U218" s="61"/>
      <c r="V218" s="29"/>
      <c r="W218" s="61"/>
      <c r="X218" s="29"/>
      <c r="Y218" s="61"/>
      <c r="Z218" s="29"/>
      <c r="AA218" s="61"/>
      <c r="AB218" s="29"/>
      <c r="AC218" s="61"/>
      <c r="AD218" s="62"/>
    </row>
    <row r="219" spans="1:30" ht="15" customHeight="1" x14ac:dyDescent="0.25">
      <c r="A219" s="34">
        <v>37601</v>
      </c>
      <c r="B219" s="45" t="s">
        <v>250</v>
      </c>
      <c r="C219" s="46">
        <v>12</v>
      </c>
      <c r="D219" s="42" t="s">
        <v>123</v>
      </c>
      <c r="E219" s="72">
        <v>2083.33</v>
      </c>
      <c r="F219" s="39">
        <v>25000</v>
      </c>
      <c r="G219" s="48">
        <v>1</v>
      </c>
      <c r="H219" s="39">
        <f>(G219*E219)</f>
        <v>2083.33</v>
      </c>
      <c r="I219" s="41">
        <v>1</v>
      </c>
      <c r="J219" s="39">
        <f>(I219*E219)</f>
        <v>2083.33</v>
      </c>
      <c r="K219" s="41">
        <v>1</v>
      </c>
      <c r="L219" s="39">
        <f>(K219*E219)</f>
        <v>2083.33</v>
      </c>
      <c r="M219" s="41">
        <v>1</v>
      </c>
      <c r="N219" s="39">
        <f>(M219*E219)</f>
        <v>2083.33</v>
      </c>
      <c r="O219" s="41">
        <v>1</v>
      </c>
      <c r="P219" s="39">
        <f>(O219*E219)</f>
        <v>2083.33</v>
      </c>
      <c r="Q219" s="41">
        <v>1</v>
      </c>
      <c r="R219" s="39">
        <f>(Q219*E219)</f>
        <v>2083.33</v>
      </c>
      <c r="S219" s="41">
        <v>1</v>
      </c>
      <c r="T219" s="39">
        <f>(S219*E219)</f>
        <v>2083.33</v>
      </c>
      <c r="U219" s="41">
        <v>1</v>
      </c>
      <c r="V219" s="39">
        <f>(U219*E219)</f>
        <v>2083.33</v>
      </c>
      <c r="W219" s="41">
        <v>1</v>
      </c>
      <c r="X219" s="39">
        <f>(W219*E219)</f>
        <v>2083.33</v>
      </c>
      <c r="Y219" s="41">
        <v>1</v>
      </c>
      <c r="Z219" s="39">
        <f>(Y219*E219)</f>
        <v>2083.33</v>
      </c>
      <c r="AA219" s="41">
        <v>1</v>
      </c>
      <c r="AB219" s="39">
        <f>(AA219*E219)</f>
        <v>2083.33</v>
      </c>
      <c r="AC219" s="41">
        <v>1</v>
      </c>
      <c r="AD219" s="49">
        <f>(AC219*E219)</f>
        <v>2083.33</v>
      </c>
    </row>
    <row r="220" spans="1:30" x14ac:dyDescent="0.25">
      <c r="A220" s="16">
        <v>3800</v>
      </c>
      <c r="B220" s="17" t="s">
        <v>251</v>
      </c>
      <c r="C220" s="107">
        <f>(C221+C238)</f>
        <v>13</v>
      </c>
      <c r="D220" s="19" t="s">
        <v>38</v>
      </c>
      <c r="E220" s="19"/>
      <c r="F220" s="20">
        <f>(F221)</f>
        <v>148000</v>
      </c>
      <c r="G220" s="148"/>
      <c r="H220" s="149"/>
      <c r="I220" s="149"/>
      <c r="J220" s="149"/>
      <c r="K220" s="149"/>
      <c r="L220" s="149"/>
      <c r="M220" s="149"/>
      <c r="N220" s="149"/>
      <c r="O220" s="149"/>
      <c r="P220" s="149"/>
      <c r="Q220" s="149"/>
      <c r="R220" s="149"/>
      <c r="S220" s="149"/>
      <c r="T220" s="149"/>
      <c r="U220" s="149"/>
      <c r="V220" s="149"/>
      <c r="W220" s="149"/>
      <c r="X220" s="149"/>
      <c r="Y220" s="149"/>
      <c r="Z220" s="149"/>
      <c r="AA220" s="149"/>
      <c r="AB220" s="149"/>
      <c r="AC220" s="149"/>
      <c r="AD220" s="150"/>
    </row>
    <row r="221" spans="1:30" ht="15" customHeight="1" x14ac:dyDescent="0.25">
      <c r="A221" s="24">
        <v>382</v>
      </c>
      <c r="B221" s="25" t="s">
        <v>252</v>
      </c>
      <c r="C221" s="100">
        <v>12</v>
      </c>
      <c r="D221" s="69" t="s">
        <v>38</v>
      </c>
      <c r="E221" s="69"/>
      <c r="F221" s="27">
        <f>(F222)</f>
        <v>148000</v>
      </c>
      <c r="G221" s="61"/>
      <c r="H221" s="29"/>
      <c r="I221" s="61"/>
      <c r="J221" s="29"/>
      <c r="K221" s="61"/>
      <c r="L221" s="29"/>
      <c r="M221" s="61"/>
      <c r="N221" s="29"/>
      <c r="O221" s="61"/>
      <c r="P221" s="29"/>
      <c r="Q221" s="61"/>
      <c r="R221" s="29"/>
      <c r="S221" s="61"/>
      <c r="T221" s="29"/>
      <c r="U221" s="61"/>
      <c r="V221" s="29"/>
      <c r="W221" s="61"/>
      <c r="X221" s="29"/>
      <c r="Y221" s="61"/>
      <c r="Z221" s="29"/>
      <c r="AA221" s="61"/>
      <c r="AB221" s="29"/>
      <c r="AC221" s="61"/>
      <c r="AD221" s="62"/>
    </row>
    <row r="222" spans="1:30" ht="15" customHeight="1" x14ac:dyDescent="0.25">
      <c r="A222" s="34">
        <v>38201</v>
      </c>
      <c r="B222" s="45" t="s">
        <v>252</v>
      </c>
      <c r="C222" s="46">
        <v>12</v>
      </c>
      <c r="D222" s="42" t="s">
        <v>123</v>
      </c>
      <c r="E222" s="72">
        <v>12333.33</v>
      </c>
      <c r="F222" s="39">
        <v>148000</v>
      </c>
      <c r="G222" s="48">
        <v>1</v>
      </c>
      <c r="H222" s="39">
        <f>(G222*E222)</f>
        <v>12333.33</v>
      </c>
      <c r="I222" s="41">
        <v>1</v>
      </c>
      <c r="J222" s="39">
        <f>(I222*E222)</f>
        <v>12333.33</v>
      </c>
      <c r="K222" s="41">
        <v>1</v>
      </c>
      <c r="L222" s="39">
        <f>(K222*E222)</f>
        <v>12333.33</v>
      </c>
      <c r="M222" s="41">
        <v>1</v>
      </c>
      <c r="N222" s="39">
        <f>(M222*E222)</f>
        <v>12333.33</v>
      </c>
      <c r="O222" s="41">
        <v>1</v>
      </c>
      <c r="P222" s="39">
        <f>(O222*E222)</f>
        <v>12333.33</v>
      </c>
      <c r="Q222" s="41">
        <v>1</v>
      </c>
      <c r="R222" s="39">
        <f>(Q222*E222)</f>
        <v>12333.33</v>
      </c>
      <c r="S222" s="41">
        <v>1</v>
      </c>
      <c r="T222" s="39">
        <f>(S222*E222)</f>
        <v>12333.33</v>
      </c>
      <c r="U222" s="41">
        <v>1</v>
      </c>
      <c r="V222" s="39">
        <f>(U222*E222)</f>
        <v>12333.33</v>
      </c>
      <c r="W222" s="41">
        <v>1</v>
      </c>
      <c r="X222" s="39">
        <f>(W222*E222)</f>
        <v>12333.33</v>
      </c>
      <c r="Y222" s="41">
        <v>1</v>
      </c>
      <c r="Z222" s="39">
        <f>(Y222*E222)</f>
        <v>12333.33</v>
      </c>
      <c r="AA222" s="41">
        <v>1</v>
      </c>
      <c r="AB222" s="39">
        <f>(AA222*E222)</f>
        <v>12333.33</v>
      </c>
      <c r="AC222" s="41">
        <v>1</v>
      </c>
      <c r="AD222" s="49">
        <f>(AC222*E222)</f>
        <v>12333.33</v>
      </c>
    </row>
    <row r="223" spans="1:30" ht="21.75" x14ac:dyDescent="0.25">
      <c r="A223" s="16">
        <v>3900</v>
      </c>
      <c r="B223" s="17" t="s">
        <v>253</v>
      </c>
      <c r="C223" s="107">
        <f>(C224+C241)</f>
        <v>12</v>
      </c>
      <c r="D223" s="19" t="s">
        <v>38</v>
      </c>
      <c r="E223" s="19"/>
      <c r="F223" s="20">
        <f>(F224)</f>
        <v>42000</v>
      </c>
      <c r="G223" s="148"/>
      <c r="H223" s="149"/>
      <c r="I223" s="149"/>
      <c r="J223" s="149"/>
      <c r="K223" s="149"/>
      <c r="L223" s="149"/>
      <c r="M223" s="149"/>
      <c r="N223" s="149"/>
      <c r="O223" s="149"/>
      <c r="P223" s="149"/>
      <c r="Q223" s="149"/>
      <c r="R223" s="149"/>
      <c r="S223" s="149"/>
      <c r="T223" s="149"/>
      <c r="U223" s="149"/>
      <c r="V223" s="149"/>
      <c r="W223" s="149"/>
      <c r="X223" s="149"/>
      <c r="Y223" s="149"/>
      <c r="Z223" s="149"/>
      <c r="AA223" s="149"/>
      <c r="AB223" s="149"/>
      <c r="AC223" s="149"/>
      <c r="AD223" s="150"/>
    </row>
    <row r="224" spans="1:30" ht="15" customHeight="1" x14ac:dyDescent="0.25">
      <c r="A224" s="24">
        <v>392</v>
      </c>
      <c r="B224" s="25" t="s">
        <v>254</v>
      </c>
      <c r="C224" s="100">
        <v>12</v>
      </c>
      <c r="D224" s="69" t="s">
        <v>38</v>
      </c>
      <c r="E224" s="69"/>
      <c r="F224" s="27">
        <f>(F225)</f>
        <v>42000</v>
      </c>
      <c r="G224" s="61"/>
      <c r="H224" s="29"/>
      <c r="I224" s="61"/>
      <c r="J224" s="29"/>
      <c r="K224" s="61"/>
      <c r="L224" s="29"/>
      <c r="M224" s="61"/>
      <c r="N224" s="29"/>
      <c r="O224" s="61"/>
      <c r="P224" s="29"/>
      <c r="Q224" s="61"/>
      <c r="R224" s="29"/>
      <c r="S224" s="61"/>
      <c r="T224" s="29"/>
      <c r="U224" s="61"/>
      <c r="V224" s="29"/>
      <c r="W224" s="61"/>
      <c r="X224" s="29"/>
      <c r="Y224" s="61"/>
      <c r="Z224" s="29"/>
      <c r="AA224" s="61"/>
      <c r="AB224" s="29"/>
      <c r="AC224" s="61"/>
      <c r="AD224" s="62"/>
    </row>
    <row r="225" spans="1:30" ht="15" customHeight="1" x14ac:dyDescent="0.25">
      <c r="A225" s="34">
        <v>39202</v>
      </c>
      <c r="B225" s="45" t="s">
        <v>255</v>
      </c>
      <c r="C225" s="46">
        <v>12</v>
      </c>
      <c r="D225" s="42" t="s">
        <v>123</v>
      </c>
      <c r="E225" s="72">
        <v>3500</v>
      </c>
      <c r="F225" s="39">
        <v>42000</v>
      </c>
      <c r="G225" s="48">
        <v>1</v>
      </c>
      <c r="H225" s="39">
        <f>(G225*E225)</f>
        <v>3500</v>
      </c>
      <c r="I225" s="41">
        <v>1</v>
      </c>
      <c r="J225" s="39">
        <f>(I225*E225)</f>
        <v>3500</v>
      </c>
      <c r="K225" s="41">
        <v>1</v>
      </c>
      <c r="L225" s="39">
        <f>(K225*E225)</f>
        <v>3500</v>
      </c>
      <c r="M225" s="41">
        <v>1</v>
      </c>
      <c r="N225" s="39">
        <f>(M225*E225)</f>
        <v>3500</v>
      </c>
      <c r="O225" s="41">
        <v>1</v>
      </c>
      <c r="P225" s="39">
        <f>(O225*E225)</f>
        <v>3500</v>
      </c>
      <c r="Q225" s="41">
        <v>1</v>
      </c>
      <c r="R225" s="39">
        <f>(Q225*E225)</f>
        <v>3500</v>
      </c>
      <c r="S225" s="41">
        <v>1</v>
      </c>
      <c r="T225" s="39">
        <f>(S225*E225)</f>
        <v>3500</v>
      </c>
      <c r="U225" s="41">
        <v>1</v>
      </c>
      <c r="V225" s="39">
        <f>(U225*E225)</f>
        <v>3500</v>
      </c>
      <c r="W225" s="41">
        <v>1</v>
      </c>
      <c r="X225" s="39">
        <f>(W225*E225)</f>
        <v>3500</v>
      </c>
      <c r="Y225" s="41">
        <v>1</v>
      </c>
      <c r="Z225" s="39">
        <f>(Y225*E225)</f>
        <v>3500</v>
      </c>
      <c r="AA225" s="41">
        <v>1</v>
      </c>
      <c r="AB225" s="39">
        <f>(AA225*E225)</f>
        <v>3500</v>
      </c>
      <c r="AC225" s="41">
        <v>1</v>
      </c>
      <c r="AD225" s="49">
        <f>(AC225*E225)</f>
        <v>3500</v>
      </c>
    </row>
    <row r="226" spans="1:30" ht="15.75" customHeight="1" x14ac:dyDescent="0.25">
      <c r="A226" s="118">
        <v>5000</v>
      </c>
      <c r="B226" s="119" t="s">
        <v>256</v>
      </c>
      <c r="C226" s="120">
        <f>(C227+C232+C235)</f>
        <v>7</v>
      </c>
      <c r="D226" s="121" t="s">
        <v>35</v>
      </c>
      <c r="E226" s="121"/>
      <c r="F226" s="122">
        <f>(F227+F232+F235)</f>
        <v>302566.69</v>
      </c>
      <c r="G226" s="167"/>
      <c r="H226" s="168"/>
      <c r="I226" s="168"/>
      <c r="J226" s="168"/>
      <c r="K226" s="168"/>
      <c r="L226" s="168"/>
      <c r="M226" s="168"/>
      <c r="N226" s="168"/>
      <c r="O226" s="168"/>
      <c r="P226" s="168"/>
      <c r="Q226" s="168"/>
      <c r="R226" s="168"/>
      <c r="S226" s="168"/>
      <c r="T226" s="168"/>
      <c r="U226" s="168"/>
      <c r="V226" s="168"/>
      <c r="W226" s="168"/>
      <c r="X226" s="168"/>
      <c r="Y226" s="168"/>
      <c r="Z226" s="168"/>
      <c r="AA226" s="168"/>
      <c r="AB226" s="168"/>
      <c r="AC226" s="168"/>
      <c r="AD226" s="169"/>
    </row>
    <row r="227" spans="1:30" ht="15.75" customHeight="1" x14ac:dyDescent="0.25">
      <c r="A227" s="16">
        <v>5100</v>
      </c>
      <c r="B227" s="17" t="s">
        <v>257</v>
      </c>
      <c r="C227" s="18">
        <v>3</v>
      </c>
      <c r="D227" s="19" t="s">
        <v>38</v>
      </c>
      <c r="E227" s="19"/>
      <c r="F227" s="20">
        <f>(F228+F230)</f>
        <v>91566.69</v>
      </c>
      <c r="G227" s="170"/>
      <c r="H227" s="171"/>
      <c r="I227" s="171"/>
      <c r="J227" s="171"/>
      <c r="K227" s="171"/>
      <c r="L227" s="171"/>
      <c r="M227" s="171"/>
      <c r="N227" s="171"/>
      <c r="O227" s="171"/>
      <c r="P227" s="171"/>
      <c r="Q227" s="171"/>
      <c r="R227" s="171"/>
      <c r="S227" s="171"/>
      <c r="T227" s="171"/>
      <c r="U227" s="171"/>
      <c r="V227" s="171"/>
      <c r="W227" s="171"/>
      <c r="X227" s="171"/>
      <c r="Y227" s="171"/>
      <c r="Z227" s="171"/>
      <c r="AA227" s="171"/>
      <c r="AB227" s="171"/>
      <c r="AC227" s="171"/>
      <c r="AD227" s="172"/>
    </row>
    <row r="228" spans="1:30" ht="15" customHeight="1" x14ac:dyDescent="0.25">
      <c r="A228" s="24">
        <v>511</v>
      </c>
      <c r="B228" s="25" t="s">
        <v>258</v>
      </c>
      <c r="C228" s="68">
        <f>(C229)</f>
        <v>1</v>
      </c>
      <c r="D228" s="69" t="s">
        <v>38</v>
      </c>
      <c r="E228" s="69"/>
      <c r="F228" s="27">
        <f>(F229)</f>
        <v>25000</v>
      </c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  <c r="Y228" s="140"/>
      <c r="Z228" s="140"/>
      <c r="AA228" s="140"/>
      <c r="AB228" s="140"/>
      <c r="AC228" s="140"/>
      <c r="AD228" s="141"/>
    </row>
    <row r="229" spans="1:30" x14ac:dyDescent="0.25">
      <c r="A229" s="34">
        <v>51107</v>
      </c>
      <c r="B229" s="45" t="s">
        <v>259</v>
      </c>
      <c r="C229" s="77">
        <v>1</v>
      </c>
      <c r="D229" s="42" t="s">
        <v>38</v>
      </c>
      <c r="E229" s="42">
        <v>2083.33</v>
      </c>
      <c r="F229" s="39">
        <v>25000</v>
      </c>
      <c r="G229" s="48">
        <v>1</v>
      </c>
      <c r="H229" s="39">
        <f>(G229*E229)</f>
        <v>2083.33</v>
      </c>
      <c r="I229" s="41">
        <v>0</v>
      </c>
      <c r="J229" s="39">
        <f>(I229*E229)</f>
        <v>0</v>
      </c>
      <c r="K229" s="41">
        <v>0</v>
      </c>
      <c r="L229" s="39">
        <f>(K229*E229)</f>
        <v>0</v>
      </c>
      <c r="M229" s="41">
        <v>0</v>
      </c>
      <c r="N229" s="39">
        <f>(M229*E229)</f>
        <v>0</v>
      </c>
      <c r="O229" s="41">
        <v>0</v>
      </c>
      <c r="P229" s="39">
        <f>(O229*E229)</f>
        <v>0</v>
      </c>
      <c r="Q229" s="41">
        <v>0</v>
      </c>
      <c r="R229" s="39">
        <f>(Q229*E229)</f>
        <v>0</v>
      </c>
      <c r="S229" s="41">
        <v>0</v>
      </c>
      <c r="T229" s="39">
        <f>(S229*E229)</f>
        <v>0</v>
      </c>
      <c r="U229" s="41">
        <v>0</v>
      </c>
      <c r="V229" s="39">
        <f>(U229*E229)</f>
        <v>0</v>
      </c>
      <c r="W229" s="41">
        <v>0</v>
      </c>
      <c r="X229" s="39">
        <f>(W229*E229)</f>
        <v>0</v>
      </c>
      <c r="Y229" s="41">
        <v>0</v>
      </c>
      <c r="Z229" s="39">
        <f>(Y229*E229)</f>
        <v>0</v>
      </c>
      <c r="AA229" s="41">
        <v>1</v>
      </c>
      <c r="AB229" s="39">
        <f>(AA229*E229)</f>
        <v>2083.33</v>
      </c>
      <c r="AC229" s="41">
        <v>0</v>
      </c>
      <c r="AD229" s="49">
        <f>(AC229*E229)</f>
        <v>0</v>
      </c>
    </row>
    <row r="230" spans="1:30" ht="15.75" customHeight="1" x14ac:dyDescent="0.25">
      <c r="A230" s="24">
        <v>515</v>
      </c>
      <c r="B230" s="25" t="s">
        <v>260</v>
      </c>
      <c r="C230" s="68">
        <f>(C231)</f>
        <v>1</v>
      </c>
      <c r="D230" s="69" t="s">
        <v>38</v>
      </c>
      <c r="E230" s="69"/>
      <c r="F230" s="27">
        <f>(F231)</f>
        <v>66566.69</v>
      </c>
      <c r="G230" s="61"/>
      <c r="H230" s="29"/>
      <c r="I230" s="61"/>
      <c r="J230" s="29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3"/>
    </row>
    <row r="231" spans="1:30" x14ac:dyDescent="0.25">
      <c r="A231" s="34">
        <v>51503</v>
      </c>
      <c r="B231" s="45" t="s">
        <v>261</v>
      </c>
      <c r="C231" s="71">
        <v>1</v>
      </c>
      <c r="D231" s="72" t="s">
        <v>38</v>
      </c>
      <c r="E231" s="72">
        <v>66566.69</v>
      </c>
      <c r="F231" s="101">
        <v>66566.69</v>
      </c>
      <c r="G231" s="48">
        <v>1</v>
      </c>
      <c r="H231" s="39">
        <f>(G231*E231)</f>
        <v>66566.69</v>
      </c>
      <c r="I231" s="41">
        <v>0</v>
      </c>
      <c r="J231" s="39">
        <f>(I231*E231)</f>
        <v>0</v>
      </c>
      <c r="K231" s="41">
        <v>0</v>
      </c>
      <c r="L231" s="39">
        <f>(K231*E231)</f>
        <v>0</v>
      </c>
      <c r="M231" s="41">
        <v>0</v>
      </c>
      <c r="N231" s="39">
        <f>(M231*E231)</f>
        <v>0</v>
      </c>
      <c r="O231" s="41">
        <v>0</v>
      </c>
      <c r="P231" s="39">
        <f>(O231*E231)</f>
        <v>0</v>
      </c>
      <c r="Q231" s="41">
        <v>0</v>
      </c>
      <c r="R231" s="39">
        <f>(Q231*E231)</f>
        <v>0</v>
      </c>
      <c r="S231" s="41">
        <v>0</v>
      </c>
      <c r="T231" s="39">
        <f>(S231*E231)</f>
        <v>0</v>
      </c>
      <c r="U231" s="41">
        <v>0</v>
      </c>
      <c r="V231" s="39">
        <f>(U231*E231)</f>
        <v>0</v>
      </c>
      <c r="W231" s="41">
        <v>0</v>
      </c>
      <c r="X231" s="39">
        <f>(W231*E231)</f>
        <v>0</v>
      </c>
      <c r="Y231" s="41">
        <v>0</v>
      </c>
      <c r="Z231" s="39">
        <f>(Y231*E231)</f>
        <v>0</v>
      </c>
      <c r="AA231" s="41">
        <v>1</v>
      </c>
      <c r="AB231" s="39">
        <f>(AA231*E231)</f>
        <v>66566.69</v>
      </c>
      <c r="AC231" s="41">
        <v>0</v>
      </c>
      <c r="AD231" s="49">
        <f>(AC231*E231)</f>
        <v>0</v>
      </c>
    </row>
    <row r="232" spans="1:30" ht="15" customHeight="1" x14ac:dyDescent="0.25">
      <c r="A232" s="16">
        <v>5400</v>
      </c>
      <c r="B232" s="17" t="s">
        <v>262</v>
      </c>
      <c r="C232" s="142">
        <v>2</v>
      </c>
      <c r="D232" s="17" t="s">
        <v>38</v>
      </c>
      <c r="E232" s="17"/>
      <c r="F232" s="143">
        <f>((F233))</f>
        <v>200000</v>
      </c>
      <c r="G232" s="148"/>
      <c r="H232" s="149"/>
      <c r="I232" s="149"/>
      <c r="J232" s="149"/>
      <c r="K232" s="149"/>
      <c r="L232" s="149"/>
      <c r="M232" s="149"/>
      <c r="N232" s="149"/>
      <c r="O232" s="149"/>
      <c r="P232" s="149"/>
      <c r="Q232" s="149"/>
      <c r="R232" s="149"/>
      <c r="S232" s="149"/>
      <c r="T232" s="149"/>
      <c r="U232" s="149"/>
      <c r="V232" s="149"/>
      <c r="W232" s="149"/>
      <c r="X232" s="149"/>
      <c r="Y232" s="149"/>
      <c r="Z232" s="149"/>
      <c r="AA232" s="149"/>
      <c r="AB232" s="149"/>
      <c r="AC232" s="149"/>
      <c r="AD232" s="150"/>
    </row>
    <row r="233" spans="1:30" ht="21.75" x14ac:dyDescent="0.25">
      <c r="A233" s="24">
        <v>541</v>
      </c>
      <c r="B233" s="25" t="s">
        <v>262</v>
      </c>
      <c r="C233" s="26">
        <v>1</v>
      </c>
      <c r="D233" s="25" t="s">
        <v>38</v>
      </c>
      <c r="E233" s="25"/>
      <c r="F233" s="144">
        <f>(F234)</f>
        <v>200000</v>
      </c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139"/>
    </row>
    <row r="234" spans="1:30" x14ac:dyDescent="0.25">
      <c r="A234" s="34">
        <v>55401</v>
      </c>
      <c r="B234" s="45" t="s">
        <v>262</v>
      </c>
      <c r="C234" s="134">
        <v>1</v>
      </c>
      <c r="D234" s="45" t="s">
        <v>33</v>
      </c>
      <c r="E234" s="45">
        <v>200000</v>
      </c>
      <c r="F234" s="145">
        <v>200000</v>
      </c>
      <c r="G234" s="48">
        <v>1</v>
      </c>
      <c r="H234" s="39">
        <f>(G234*E234)</f>
        <v>200000</v>
      </c>
      <c r="I234" s="41">
        <v>0</v>
      </c>
      <c r="J234" s="39">
        <f>(I234*E234)</f>
        <v>0</v>
      </c>
      <c r="K234" s="41">
        <v>0</v>
      </c>
      <c r="L234" s="39">
        <f>(K234*E234)</f>
        <v>0</v>
      </c>
      <c r="M234" s="41">
        <v>0</v>
      </c>
      <c r="N234" s="39">
        <f>(M234*E234)</f>
        <v>0</v>
      </c>
      <c r="O234" s="41">
        <v>0</v>
      </c>
      <c r="P234" s="39">
        <f>(O234*E234)</f>
        <v>0</v>
      </c>
      <c r="Q234" s="41">
        <v>0</v>
      </c>
      <c r="R234" s="39">
        <f>(Q234*E234)</f>
        <v>0</v>
      </c>
      <c r="S234" s="41">
        <v>0</v>
      </c>
      <c r="T234" s="39">
        <f>(S234*E234)</f>
        <v>0</v>
      </c>
      <c r="U234" s="41">
        <v>0</v>
      </c>
      <c r="V234" s="39">
        <f>(U234*E234)</f>
        <v>0</v>
      </c>
      <c r="W234" s="41">
        <v>0</v>
      </c>
      <c r="X234" s="39">
        <f>(W234*E234)</f>
        <v>0</v>
      </c>
      <c r="Y234" s="41">
        <v>0</v>
      </c>
      <c r="Z234" s="39">
        <f>(Y234*E234)</f>
        <v>0</v>
      </c>
      <c r="AA234" s="41">
        <v>1</v>
      </c>
      <c r="AB234" s="39">
        <f>(AA234*E234)</f>
        <v>200000</v>
      </c>
      <c r="AC234" s="41">
        <v>0</v>
      </c>
      <c r="AD234" s="49">
        <f>(AC234*E234)</f>
        <v>0</v>
      </c>
    </row>
    <row r="235" spans="1:30" ht="15" customHeight="1" x14ac:dyDescent="0.25">
      <c r="A235" s="16">
        <v>5600</v>
      </c>
      <c r="B235" s="17" t="s">
        <v>263</v>
      </c>
      <c r="C235" s="142">
        <v>2</v>
      </c>
      <c r="D235" s="17" t="s">
        <v>38</v>
      </c>
      <c r="E235" s="17"/>
      <c r="F235" s="143">
        <f>(F236+F238)</f>
        <v>11000</v>
      </c>
      <c r="G235" s="148"/>
      <c r="H235" s="149"/>
      <c r="I235" s="149"/>
      <c r="J235" s="149"/>
      <c r="K235" s="149"/>
      <c r="L235" s="149"/>
      <c r="M235" s="149"/>
      <c r="N235" s="149"/>
      <c r="O235" s="149"/>
      <c r="P235" s="149"/>
      <c r="Q235" s="149"/>
      <c r="R235" s="149"/>
      <c r="S235" s="149"/>
      <c r="T235" s="149"/>
      <c r="U235" s="149"/>
      <c r="V235" s="149"/>
      <c r="W235" s="149"/>
      <c r="X235" s="149"/>
      <c r="Y235" s="149"/>
      <c r="Z235" s="149"/>
      <c r="AA235" s="149"/>
      <c r="AB235" s="149"/>
      <c r="AC235" s="149"/>
      <c r="AD235" s="150"/>
    </row>
    <row r="236" spans="1:30" ht="35.25" x14ac:dyDescent="0.25">
      <c r="A236" s="24">
        <v>565</v>
      </c>
      <c r="B236" s="25" t="s">
        <v>264</v>
      </c>
      <c r="C236" s="26">
        <v>1</v>
      </c>
      <c r="D236" s="25" t="s">
        <v>38</v>
      </c>
      <c r="E236" s="25"/>
      <c r="F236" s="144">
        <f>(F237)</f>
        <v>5000</v>
      </c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139"/>
    </row>
    <row r="237" spans="1:30" x14ac:dyDescent="0.25">
      <c r="A237" s="34">
        <v>56502</v>
      </c>
      <c r="B237" s="45" t="s">
        <v>265</v>
      </c>
      <c r="C237" s="134">
        <v>1</v>
      </c>
      <c r="D237" s="45" t="s">
        <v>33</v>
      </c>
      <c r="E237" s="45">
        <v>5000</v>
      </c>
      <c r="F237" s="145">
        <v>5000</v>
      </c>
      <c r="G237" s="48">
        <v>1</v>
      </c>
      <c r="H237" s="39">
        <f>(G237*E237)</f>
        <v>5000</v>
      </c>
      <c r="I237" s="41">
        <v>0</v>
      </c>
      <c r="J237" s="39">
        <f>(I237*E237)</f>
        <v>0</v>
      </c>
      <c r="K237" s="41">
        <v>0</v>
      </c>
      <c r="L237" s="39">
        <f>(K237*E237)</f>
        <v>0</v>
      </c>
      <c r="M237" s="41">
        <v>0</v>
      </c>
      <c r="N237" s="39">
        <f>(M237*E237)</f>
        <v>0</v>
      </c>
      <c r="O237" s="41">
        <v>0</v>
      </c>
      <c r="P237" s="39">
        <f>(O237*E237)</f>
        <v>0</v>
      </c>
      <c r="Q237" s="41">
        <v>0</v>
      </c>
      <c r="R237" s="39">
        <f>(Q237*E237)</f>
        <v>0</v>
      </c>
      <c r="S237" s="41">
        <v>0</v>
      </c>
      <c r="T237" s="39">
        <f>(S237*E237)</f>
        <v>0</v>
      </c>
      <c r="U237" s="41">
        <v>0</v>
      </c>
      <c r="V237" s="39">
        <f>(U237*E237)</f>
        <v>0</v>
      </c>
      <c r="W237" s="41">
        <v>0</v>
      </c>
      <c r="X237" s="39">
        <f>(W237*E237)</f>
        <v>0</v>
      </c>
      <c r="Y237" s="41">
        <v>0</v>
      </c>
      <c r="Z237" s="39">
        <f>(Y237*E237)</f>
        <v>0</v>
      </c>
      <c r="AA237" s="41">
        <v>1</v>
      </c>
      <c r="AB237" s="39">
        <f>(AA237*E237)</f>
        <v>5000</v>
      </c>
      <c r="AC237" s="41">
        <v>0</v>
      </c>
      <c r="AD237" s="49">
        <f>(AC237*E237)</f>
        <v>0</v>
      </c>
    </row>
    <row r="238" spans="1:30" ht="21.75" x14ac:dyDescent="0.25">
      <c r="A238" s="24">
        <v>567</v>
      </c>
      <c r="B238" s="25" t="s">
        <v>266</v>
      </c>
      <c r="C238" s="68">
        <v>1</v>
      </c>
      <c r="D238" s="69" t="s">
        <v>38</v>
      </c>
      <c r="E238" s="69"/>
      <c r="F238" s="27">
        <f>(F239)</f>
        <v>6000</v>
      </c>
      <c r="G238" s="61"/>
      <c r="H238" s="29"/>
      <c r="I238" s="61"/>
      <c r="J238" s="29"/>
      <c r="K238" s="61"/>
      <c r="L238" s="29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3"/>
    </row>
    <row r="239" spans="1:30" ht="21.75" x14ac:dyDescent="0.25">
      <c r="A239" s="34">
        <v>56704</v>
      </c>
      <c r="B239" s="45" t="s">
        <v>266</v>
      </c>
      <c r="C239" s="77">
        <v>1</v>
      </c>
      <c r="D239" s="42" t="s">
        <v>38</v>
      </c>
      <c r="E239" s="72">
        <v>6000</v>
      </c>
      <c r="F239" s="39">
        <v>6000</v>
      </c>
      <c r="G239" s="48">
        <v>1</v>
      </c>
      <c r="H239" s="39">
        <f>(G239*E239)</f>
        <v>6000</v>
      </c>
      <c r="I239" s="41">
        <v>0</v>
      </c>
      <c r="J239" s="39">
        <f>(I239*E239)</f>
        <v>0</v>
      </c>
      <c r="K239" s="41">
        <v>0</v>
      </c>
      <c r="L239" s="39">
        <f>(K239*E239)</f>
        <v>0</v>
      </c>
      <c r="M239" s="41">
        <v>0</v>
      </c>
      <c r="N239" s="39">
        <f>(M239*E239)</f>
        <v>0</v>
      </c>
      <c r="O239" s="41">
        <v>0</v>
      </c>
      <c r="P239" s="39">
        <f>(O239*E239)</f>
        <v>0</v>
      </c>
      <c r="Q239" s="41">
        <v>0</v>
      </c>
      <c r="R239" s="39">
        <f>(Q239*E239)</f>
        <v>0</v>
      </c>
      <c r="S239" s="41">
        <v>0</v>
      </c>
      <c r="T239" s="39">
        <f>(S239*E239)</f>
        <v>0</v>
      </c>
      <c r="U239" s="41">
        <v>0</v>
      </c>
      <c r="V239" s="39">
        <f>(U239*E239)</f>
        <v>0</v>
      </c>
      <c r="W239" s="41">
        <v>0</v>
      </c>
      <c r="X239" s="39">
        <f>(W239*E239)</f>
        <v>0</v>
      </c>
      <c r="Y239" s="41">
        <v>0</v>
      </c>
      <c r="Z239" s="39">
        <f>(Y239*E239)</f>
        <v>0</v>
      </c>
      <c r="AA239" s="41">
        <v>1</v>
      </c>
      <c r="AB239" s="39">
        <f>(AA239*E239)</f>
        <v>6000</v>
      </c>
      <c r="AC239" s="41">
        <v>0</v>
      </c>
      <c r="AD239" s="49">
        <f>(AC239*E239)</f>
        <v>0</v>
      </c>
    </row>
    <row r="240" spans="1:30" x14ac:dyDescent="0.25">
      <c r="A240" s="146"/>
      <c r="B240" s="146"/>
      <c r="C240" s="146"/>
      <c r="D240" s="146"/>
      <c r="E240" s="146"/>
      <c r="F240" s="147">
        <f>(F226+F162+F10)</f>
        <v>6121566.5800000001</v>
      </c>
      <c r="G240" s="146"/>
      <c r="H240" s="146"/>
      <c r="I240" s="146"/>
      <c r="J240" s="146"/>
      <c r="K240" s="146"/>
      <c r="L240" s="146"/>
      <c r="M240" s="146"/>
      <c r="N240" s="146"/>
      <c r="O240" s="146"/>
      <c r="P240" s="146"/>
      <c r="Q240" s="146"/>
      <c r="R240" s="146"/>
      <c r="S240" s="146"/>
      <c r="T240" s="146"/>
      <c r="U240" s="146"/>
      <c r="V240" s="146"/>
      <c r="W240" s="146"/>
      <c r="X240" s="146"/>
      <c r="Y240" s="146"/>
      <c r="Z240" s="146"/>
      <c r="AA240" s="146"/>
      <c r="AB240" s="146"/>
      <c r="AC240" s="146"/>
      <c r="AD240" s="146"/>
    </row>
    <row r="241" spans="1:30" x14ac:dyDescent="0.25">
      <c r="A241" s="146"/>
      <c r="B241" s="146"/>
      <c r="C241" s="146"/>
      <c r="D241" s="146"/>
      <c r="E241" s="146"/>
      <c r="F241" s="146"/>
      <c r="G241" s="146"/>
      <c r="H241" s="146"/>
      <c r="I241" s="146"/>
      <c r="J241" s="146"/>
      <c r="K241" s="146"/>
      <c r="L241" s="146"/>
      <c r="M241" s="146"/>
      <c r="N241" s="146"/>
      <c r="O241" s="146"/>
      <c r="P241" s="146"/>
      <c r="Q241" s="146"/>
      <c r="R241" s="146"/>
      <c r="S241" s="146"/>
      <c r="T241" s="146"/>
      <c r="U241" s="146"/>
      <c r="V241" s="146"/>
      <c r="W241" s="146"/>
      <c r="X241" s="146"/>
      <c r="Y241" s="146"/>
      <c r="Z241" s="146"/>
      <c r="AA241" s="146"/>
      <c r="AB241" s="146"/>
      <c r="AC241" s="146"/>
      <c r="AD241" s="146"/>
    </row>
    <row r="242" spans="1:30" x14ac:dyDescent="0.25">
      <c r="A242" s="146"/>
      <c r="B242" s="146"/>
      <c r="C242" s="146"/>
      <c r="D242" s="146"/>
      <c r="E242" s="146"/>
      <c r="F242" s="146"/>
      <c r="G242" s="146"/>
      <c r="H242" s="146"/>
      <c r="I242" s="146"/>
      <c r="J242" s="146"/>
      <c r="K242" s="146"/>
      <c r="L242" s="146"/>
      <c r="M242" s="146"/>
      <c r="N242" s="146"/>
      <c r="O242" s="146"/>
      <c r="P242" s="146"/>
      <c r="Q242" s="146"/>
      <c r="R242" s="146"/>
      <c r="S242" s="146"/>
      <c r="T242" s="146"/>
      <c r="U242" s="146"/>
      <c r="V242" s="146"/>
      <c r="W242" s="146"/>
      <c r="X242" s="146"/>
      <c r="Y242" s="146"/>
      <c r="Z242" s="146"/>
      <c r="AA242" s="146"/>
      <c r="AB242" s="146"/>
      <c r="AC242" s="146"/>
      <c r="AD242" s="146"/>
    </row>
    <row r="243" spans="1:30" x14ac:dyDescent="0.25">
      <c r="A243" s="146"/>
      <c r="B243" s="146"/>
      <c r="C243" s="146"/>
      <c r="D243" s="146"/>
      <c r="E243" s="146"/>
      <c r="F243" s="146"/>
      <c r="G243" s="146"/>
      <c r="H243" s="146"/>
      <c r="I243" s="146"/>
      <c r="J243" s="146"/>
      <c r="K243" s="146"/>
      <c r="L243" s="146"/>
      <c r="M243" s="146"/>
      <c r="N243" s="146"/>
      <c r="O243" s="146"/>
      <c r="P243" s="146"/>
      <c r="Q243" s="146"/>
      <c r="R243" s="146"/>
      <c r="S243" s="146"/>
      <c r="T243" s="146"/>
      <c r="U243" s="146"/>
      <c r="V243" s="146"/>
      <c r="W243" s="146"/>
      <c r="X243" s="146"/>
      <c r="Y243" s="146"/>
      <c r="Z243" s="146"/>
      <c r="AA243" s="146"/>
      <c r="AB243" s="146"/>
      <c r="AC243" s="146"/>
      <c r="AD243" s="146"/>
    </row>
    <row r="244" spans="1:30" x14ac:dyDescent="0.25">
      <c r="A244" s="146"/>
      <c r="B244" s="146"/>
      <c r="C244" s="146"/>
      <c r="D244" s="146"/>
      <c r="E244" s="146"/>
      <c r="F244" s="146"/>
      <c r="G244" s="146"/>
      <c r="H244" s="146"/>
      <c r="I244" s="146"/>
      <c r="J244" s="146"/>
      <c r="K244" s="146"/>
      <c r="L244" s="146"/>
      <c r="M244" s="146"/>
      <c r="N244" s="146"/>
      <c r="O244" s="146"/>
      <c r="P244" s="146"/>
      <c r="Q244" s="146"/>
      <c r="R244" s="146"/>
      <c r="S244" s="146"/>
      <c r="T244" s="146"/>
      <c r="U244" s="146"/>
      <c r="V244" s="146"/>
      <c r="W244" s="146"/>
      <c r="X244" s="146"/>
      <c r="Y244" s="146"/>
      <c r="Z244" s="146"/>
      <c r="AA244" s="146"/>
      <c r="AB244" s="146"/>
      <c r="AC244" s="146"/>
      <c r="AD244" s="146"/>
    </row>
    <row r="245" spans="1:30" x14ac:dyDescent="0.25">
      <c r="A245" s="146"/>
      <c r="B245" s="146"/>
      <c r="C245" s="146"/>
      <c r="D245" s="146"/>
      <c r="E245" s="146"/>
      <c r="F245" s="146"/>
      <c r="G245" s="146"/>
      <c r="H245" s="146"/>
      <c r="I245" s="146"/>
      <c r="J245" s="146"/>
      <c r="K245" s="146"/>
      <c r="L245" s="146"/>
      <c r="M245" s="146"/>
      <c r="N245" s="146"/>
      <c r="O245" s="146"/>
      <c r="P245" s="146"/>
      <c r="Q245" s="146"/>
      <c r="R245" s="146"/>
      <c r="S245" s="146"/>
      <c r="T245" s="146"/>
      <c r="U245" s="146"/>
      <c r="V245" s="146"/>
      <c r="W245" s="146"/>
      <c r="X245" s="146"/>
      <c r="Y245" s="146"/>
      <c r="Z245" s="146"/>
      <c r="AA245" s="146"/>
      <c r="AB245" s="146"/>
      <c r="AC245" s="146"/>
      <c r="AD245" s="146"/>
    </row>
    <row r="246" spans="1:30" x14ac:dyDescent="0.25">
      <c r="A246" s="146"/>
      <c r="B246" s="146"/>
      <c r="C246" s="146"/>
      <c r="D246" s="146"/>
      <c r="E246" s="146"/>
      <c r="F246" s="146"/>
      <c r="G246" s="146"/>
      <c r="H246" s="146"/>
      <c r="I246" s="146"/>
      <c r="J246" s="146"/>
      <c r="K246" s="146"/>
      <c r="L246" s="146"/>
      <c r="M246" s="146"/>
      <c r="N246" s="146"/>
      <c r="O246" s="146"/>
      <c r="P246" s="146"/>
      <c r="Q246" s="146"/>
      <c r="R246" s="146"/>
      <c r="S246" s="146"/>
      <c r="T246" s="146"/>
      <c r="U246" s="146"/>
      <c r="V246" s="146"/>
      <c r="W246" s="146"/>
      <c r="X246" s="146"/>
      <c r="Y246" s="146"/>
      <c r="Z246" s="146"/>
      <c r="AA246" s="146"/>
      <c r="AB246" s="146"/>
      <c r="AC246" s="146"/>
      <c r="AD246" s="146"/>
    </row>
    <row r="247" spans="1:30" x14ac:dyDescent="0.25">
      <c r="A247" s="146"/>
      <c r="B247" s="146"/>
      <c r="C247" s="146"/>
      <c r="D247" s="146"/>
      <c r="E247" s="146"/>
      <c r="F247" s="146"/>
      <c r="G247" s="146"/>
      <c r="H247" s="146"/>
      <c r="I247" s="146"/>
      <c r="J247" s="146"/>
      <c r="K247" s="146"/>
      <c r="L247" s="146"/>
      <c r="M247" s="146"/>
      <c r="N247" s="146"/>
      <c r="O247" s="146"/>
      <c r="P247" s="146"/>
      <c r="Q247" s="146"/>
      <c r="R247" s="146"/>
      <c r="S247" s="146"/>
      <c r="T247" s="146"/>
      <c r="U247" s="146"/>
      <c r="V247" s="146"/>
      <c r="W247" s="146"/>
      <c r="X247" s="146"/>
      <c r="Y247" s="146"/>
      <c r="Z247" s="146"/>
      <c r="AA247" s="146"/>
      <c r="AB247" s="146"/>
      <c r="AC247" s="146"/>
      <c r="AD247" s="146"/>
    </row>
    <row r="248" spans="1:30" x14ac:dyDescent="0.25">
      <c r="A248" s="146"/>
      <c r="B248" s="146"/>
      <c r="C248" s="146"/>
      <c r="D248" s="146"/>
      <c r="E248" s="146"/>
      <c r="F248" s="146"/>
      <c r="G248" s="146"/>
      <c r="H248" s="146"/>
      <c r="I248" s="146"/>
      <c r="J248" s="146"/>
      <c r="K248" s="146"/>
      <c r="L248" s="146"/>
      <c r="M248" s="146"/>
      <c r="N248" s="146"/>
      <c r="O248" s="146"/>
      <c r="P248" s="146"/>
      <c r="Q248" s="146"/>
      <c r="R248" s="146"/>
      <c r="S248" s="146"/>
      <c r="T248" s="146"/>
      <c r="U248" s="146"/>
      <c r="V248" s="146"/>
      <c r="W248" s="146"/>
      <c r="X248" s="146"/>
      <c r="Y248" s="146"/>
      <c r="Z248" s="146"/>
      <c r="AA248" s="146"/>
      <c r="AB248" s="146"/>
      <c r="AC248" s="146"/>
      <c r="AD248" s="146"/>
    </row>
    <row r="249" spans="1:30" x14ac:dyDescent="0.25">
      <c r="A249" s="146"/>
      <c r="B249" s="146"/>
      <c r="C249" s="146"/>
      <c r="D249" s="146"/>
      <c r="E249" s="146"/>
      <c r="F249" s="146"/>
      <c r="G249" s="146"/>
      <c r="H249" s="146"/>
      <c r="I249" s="146"/>
      <c r="J249" s="146"/>
      <c r="K249" s="146"/>
      <c r="L249" s="146"/>
      <c r="M249" s="146"/>
      <c r="N249" s="146"/>
      <c r="O249" s="146"/>
      <c r="P249" s="146"/>
      <c r="Q249" s="146"/>
      <c r="R249" s="146"/>
      <c r="S249" s="146"/>
      <c r="T249" s="146"/>
      <c r="U249" s="146"/>
      <c r="V249" s="146"/>
      <c r="W249" s="146"/>
      <c r="X249" s="146"/>
      <c r="Y249" s="146"/>
      <c r="Z249" s="146"/>
      <c r="AA249" s="146"/>
      <c r="AB249" s="146"/>
      <c r="AC249" s="146"/>
      <c r="AD249" s="146"/>
    </row>
  </sheetData>
  <mergeCells count="22">
    <mergeCell ref="G226:AD226"/>
    <mergeCell ref="G227:AD227"/>
    <mergeCell ref="G232:AD232"/>
    <mergeCell ref="G235:AD235"/>
    <mergeCell ref="G192:AD192"/>
    <mergeCell ref="G195:AD195"/>
    <mergeCell ref="G208:AD208"/>
    <mergeCell ref="G211:AD211"/>
    <mergeCell ref="G220:AD220"/>
    <mergeCell ref="G223:AD223"/>
    <mergeCell ref="G188:AD188"/>
    <mergeCell ref="A2:AD2"/>
    <mergeCell ref="A3:AD3"/>
    <mergeCell ref="A5:AD5"/>
    <mergeCell ref="A6:AD6"/>
    <mergeCell ref="G135:AD135"/>
    <mergeCell ref="G140:AD140"/>
    <mergeCell ref="G148:AD148"/>
    <mergeCell ref="G151:AD151"/>
    <mergeCell ref="G162:AD162"/>
    <mergeCell ref="G163:AD163"/>
    <mergeCell ref="G176:AD176"/>
  </mergeCells>
  <pageMargins left="0.7" right="0.7" top="0.75" bottom="0.75" header="0.3" footer="0.3"/>
  <pageSetup paperSize="5" scale="9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Govea</dc:creator>
  <cp:lastModifiedBy>SAF-D26L2</cp:lastModifiedBy>
  <dcterms:created xsi:type="dcterms:W3CDTF">2021-10-19T22:15:56Z</dcterms:created>
  <dcterms:modified xsi:type="dcterms:W3CDTF">2022-04-25T19:38:11Z</dcterms:modified>
</cp:coreProperties>
</file>